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76" windowWidth="7656" windowHeight="8964" activeTab="0"/>
  </bookViews>
  <sheets>
    <sheet name="使用上の留意点" sheetId="1" r:id="rId1"/>
    <sheet name="計算表記入例  " sheetId="2" r:id="rId2"/>
    <sheet name="計算表   " sheetId="3" r:id="rId3"/>
    <sheet name="使用計画記入例 " sheetId="4" r:id="rId4"/>
    <sheet name="使用計画  " sheetId="5" r:id="rId5"/>
  </sheets>
  <externalReferences>
    <externalReference r:id="rId8"/>
  </externalReferences>
  <definedNames>
    <definedName name="_Order1" hidden="1">255</definedName>
    <definedName name="_Order2" hidden="1">255</definedName>
    <definedName name="ID">GET.CELL(48,'[1]再年調計算'!A1)+NOW()*0</definedName>
    <definedName name="_xlnm.Print_Area" localSheetId="2">'計算表   '!$A$1:$AG$36</definedName>
    <definedName name="_xlnm.Print_Area" localSheetId="1">'計算表記入例  '!$A$1:$AG$36</definedName>
    <definedName name="_xlnm.Print_Area" localSheetId="4">'使用計画  '!$A$1:$BT$47</definedName>
    <definedName name="_xlnm.Print_Area" localSheetId="3">'使用計画記入例 '!$A$1:$BT$48</definedName>
  </definedNames>
  <calcPr fullCalcOnLoad="1"/>
</workbook>
</file>

<file path=xl/sharedStrings.xml><?xml version="1.0" encoding="utf-8"?>
<sst xmlns="http://schemas.openxmlformats.org/spreadsheetml/2006/main" count="579" uniqueCount="254">
  <si>
    <t xml:space="preserve"> 家  族  の  将  来</t>
  </si>
  <si>
    <t>収                       入</t>
  </si>
  <si>
    <t xml:space="preserve">                 支              出</t>
  </si>
  <si>
    <t>年     齢</t>
  </si>
  <si>
    <t>給与・賞与</t>
  </si>
  <si>
    <t>個人</t>
  </si>
  <si>
    <t>諸収入</t>
  </si>
  <si>
    <t>雇用</t>
  </si>
  <si>
    <t>収 入</t>
  </si>
  <si>
    <t>所得税・</t>
  </si>
  <si>
    <t>教育費</t>
  </si>
  <si>
    <t>住 居 費</t>
  </si>
  <si>
    <t>日常</t>
  </si>
  <si>
    <t>支 出</t>
  </si>
  <si>
    <t>収支差額</t>
  </si>
  <si>
    <t>累計</t>
  </si>
  <si>
    <t>本</t>
  </si>
  <si>
    <t>配</t>
  </si>
  <si>
    <t>子</t>
  </si>
  <si>
    <t>記 事</t>
  </si>
  <si>
    <t>本人</t>
  </si>
  <si>
    <t>配偶者</t>
  </si>
  <si>
    <t xml:space="preserve"> 年金</t>
  </si>
  <si>
    <t>年金・給与等</t>
  </si>
  <si>
    <t xml:space="preserve"> 保険</t>
  </si>
  <si>
    <t>合 計</t>
  </si>
  <si>
    <t>住民税・</t>
  </si>
  <si>
    <t>固定  資産税</t>
  </si>
  <si>
    <t>家賃等</t>
  </si>
  <si>
    <t>生活費</t>
  </si>
  <si>
    <t>貯蓄残高</t>
  </si>
  <si>
    <t>人</t>
  </si>
  <si>
    <t>偶</t>
  </si>
  <si>
    <t xml:space="preserve">    等</t>
  </si>
  <si>
    <t>以外の諸収入</t>
  </si>
  <si>
    <t xml:space="preserve"> から</t>
  </si>
  <si>
    <t>(国から)</t>
  </si>
  <si>
    <t>社会保険料</t>
  </si>
  <si>
    <t>ﾛｰﾝ返済</t>
  </si>
  <si>
    <t>者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</si>
  <si>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</si>
  <si>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</si>
  <si>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</si>
  <si>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</si>
  <si>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</si>
  <si>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</si>
  <si>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</si>
  <si>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</si>
  <si>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</si>
  <si>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⑫</t>
  </si>
  <si>
    <t>Ａ</t>
  </si>
  <si>
    <t>⑬</t>
  </si>
  <si>
    <t>⑭</t>
  </si>
  <si>
    <t>⑮</t>
  </si>
  <si>
    <t>⑯</t>
  </si>
  <si>
    <t>⑰</t>
  </si>
  <si>
    <t>⑱</t>
  </si>
  <si>
    <t>Ｂ</t>
  </si>
  <si>
    <t>Ｃ</t>
  </si>
  <si>
    <t>Ｄ</t>
  </si>
  <si>
    <t>事前準備</t>
  </si>
  <si>
    <t>＝①～⑫</t>
  </si>
  <si>
    <t>収入合計(A)</t>
  </si>
  <si>
    <t>＝⑬～⑱</t>
  </si>
  <si>
    <t xml:space="preserve">   合計</t>
  </si>
  <si>
    <t>=Ａ-Ｂ</t>
  </si>
  <si>
    <t xml:space="preserve">     歳</t>
  </si>
  <si>
    <t xml:space="preserve">    歳</t>
  </si>
  <si>
    <t xml:space="preserve">   歳</t>
  </si>
  <si>
    <t xml:space="preserve">    万円</t>
  </si>
  <si>
    <t xml:space="preserve">     万円</t>
  </si>
  <si>
    <t xml:space="preserve">       万</t>
  </si>
  <si>
    <t>円</t>
  </si>
  <si>
    <t xml:space="preserve">        万円</t>
  </si>
  <si>
    <t xml:space="preserve">      万円</t>
  </si>
  <si>
    <t xml:space="preserve">        万</t>
  </si>
  <si>
    <t>(31)</t>
  </si>
  <si>
    <t>(28)</t>
  </si>
  <si>
    <t xml:space="preserve">    生  涯  累  計</t>
  </si>
  <si>
    <t>■ ゆとりづくり費 （記入例）</t>
  </si>
  <si>
    <t xml:space="preserve">   基 礎 生 活 費 </t>
  </si>
  <si>
    <t>万円</t>
  </si>
  <si>
    <t>定年後の生涯収入</t>
  </si>
  <si>
    <t xml:space="preserve">  ゆとりづくり費</t>
  </si>
  <si>
    <t xml:space="preserve">   ( 楽しみ資金 ）</t>
  </si>
  <si>
    <t xml:space="preserve">  貯 蓄 残 高</t>
  </si>
  <si>
    <t>生</t>
  </si>
  <si>
    <t xml:space="preserve"> 予  備  費</t>
  </si>
  <si>
    <t>活</t>
  </si>
  <si>
    <t>の</t>
  </si>
  <si>
    <t>現物財産残高</t>
  </si>
  <si>
    <t>命</t>
  </si>
  <si>
    <t xml:space="preserve"> 現物財産残高</t>
  </si>
  <si>
    <t>Ｆ</t>
  </si>
  <si>
    <t>綱</t>
  </si>
  <si>
    <t xml:space="preserve"> Ｆ</t>
  </si>
  <si>
    <t xml:space="preserve">( 予備費＋ゆとりづくり費 </t>
  </si>
  <si>
    <t>万円 ）</t>
  </si>
  <si>
    <t>■ ゆとりづくり費の使用計画 （記入例）</t>
  </si>
  <si>
    <t>費</t>
  </si>
  <si>
    <t>目</t>
  </si>
  <si>
    <t>金</t>
  </si>
  <si>
    <t>額</t>
  </si>
  <si>
    <t xml:space="preserve"> メモ</t>
  </si>
  <si>
    <t xml:space="preserve">  万円</t>
  </si>
  <si>
    <t>妻の単独生活期間へ繰越し</t>
  </si>
  <si>
    <t>“ゆとりづくり費”の使用例</t>
  </si>
  <si>
    <t>子女の結婚費用の支援</t>
  </si>
  <si>
    <t>家族の記念行事費</t>
  </si>
  <si>
    <t>住宅のリフォーム費 ････</t>
  </si>
  <si>
    <t>住宅の増改築・補強費、バリアフリー化費、補修費など。</t>
  </si>
  <si>
    <t>車の買い換え</t>
  </si>
  <si>
    <t>家族費 ････････････････</t>
  </si>
  <si>
    <t>父母・祖父母の生活費など。</t>
  </si>
  <si>
    <t>パソコンの買い換え</t>
  </si>
  <si>
    <t>家庭行事費 ････････････</t>
  </si>
  <si>
    <t>子女の結婚費、家族の記念行事費、先祖の法事費など。</t>
  </si>
  <si>
    <t>高額財購入費 ･･････････</t>
  </si>
  <si>
    <t>車の買い換えなど耐久消費財購入費・高額調度品・装飾品購入費、書画・</t>
  </si>
  <si>
    <t>国内旅行</t>
  </si>
  <si>
    <t>骨董品・美術品購入費など。</t>
  </si>
  <si>
    <t>旅行費 ････････････････</t>
  </si>
  <si>
    <t>夫婦の国内･海外旅行費。</t>
  </si>
  <si>
    <t>交際費・こづかい ･･････</t>
  </si>
  <si>
    <t>孫へのお祝い品・おこづかいを含む交際費、夫婦のこづかいの上積費。</t>
  </si>
  <si>
    <t>教養・娯楽費 ･･････････</t>
  </si>
  <si>
    <t>図書費、各種の文化・スポーツ・芸術・趣味・資格取得などの活動費、</t>
  </si>
  <si>
    <t>映画・演劇・音楽・スポーツなどの鑑賞・観戦費など。</t>
  </si>
  <si>
    <t>嗜好品・外食費 ････････</t>
  </si>
  <si>
    <t>酒・タバコなど嗜好品費、外食費など。</t>
  </si>
  <si>
    <t>プレゼント費 ･･････････</t>
  </si>
  <si>
    <t>夫婦の誕生日・結婚記念日などに贈り合う宝石貴金属・高級和洋服などの</t>
  </si>
  <si>
    <t>購入費。</t>
  </si>
  <si>
    <t>ボランティア活動費 ････</t>
  </si>
  <si>
    <t>文化・芸術・スポーツ・社会福祉・社会教育の振興活動費、伝統芸能・</t>
  </si>
  <si>
    <t>伝統工芸の伝承活動費、コミュニティー活動への参加活動費など。</t>
  </si>
  <si>
    <t>⑲</t>
  </si>
  <si>
    <t>⑳</t>
  </si>
  <si>
    <t>合</t>
  </si>
  <si>
    <t>計</t>
  </si>
  <si>
    <t xml:space="preserve">■ ゆとりづくり費 </t>
  </si>
  <si>
    <t>■ ゆとりづくり費の使用計画</t>
  </si>
  <si>
    <t xml:space="preserve">① </t>
  </si>
  <si>
    <t xml:space="preserve">② </t>
  </si>
  <si>
    <t xml:space="preserve">③ </t>
  </si>
  <si>
    <t xml:space="preserve">④ </t>
  </si>
  <si>
    <t xml:space="preserve">⑥ </t>
  </si>
  <si>
    <t xml:space="preserve">⑧ </t>
  </si>
  <si>
    <t xml:space="preserve">⑨ </t>
  </si>
  <si>
    <t xml:space="preserve">⑩ </t>
  </si>
  <si>
    <t>⑪</t>
  </si>
  <si>
    <t xml:space="preserve">⑮ </t>
  </si>
  <si>
    <t>収支残高</t>
  </si>
  <si>
    <t>個人年金</t>
  </si>
  <si>
    <r>
      <t>公的</t>
    </r>
    <r>
      <rPr>
        <sz val="8"/>
        <rFont val="ＭＳ 明朝"/>
        <family val="1"/>
      </rPr>
      <t>..</t>
    </r>
    <r>
      <rPr>
        <sz val="11"/>
        <rFont val="ＭＳ 明朝"/>
        <family val="1"/>
      </rPr>
      <t>年金</t>
    </r>
  </si>
  <si>
    <r>
      <t>　</t>
    </r>
    <r>
      <rPr>
        <sz val="9"/>
        <rFont val="ＭＳ 明朝"/>
        <family val="1"/>
      </rPr>
      <t>等の掛金　　生損保の</t>
    </r>
  </si>
  <si>
    <t>　保険料</t>
  </si>
  <si>
    <t>会社から</t>
  </si>
  <si>
    <r>
      <t xml:space="preserve">① </t>
    </r>
    <r>
      <rPr>
        <i/>
        <sz val="11"/>
        <rFont val="ＭＳ 明朝"/>
        <family val="1"/>
      </rPr>
      <t>住宅のリフォーム費</t>
    </r>
  </si>
  <si>
    <r>
      <t>②</t>
    </r>
    <r>
      <rPr>
        <i/>
        <sz val="11"/>
        <rFont val="ＭＳ 明朝"/>
        <family val="1"/>
      </rPr>
      <t xml:space="preserve"> 妻の単独生活期間へ繰越し</t>
    </r>
  </si>
  <si>
    <r>
      <t xml:space="preserve">③ </t>
    </r>
    <r>
      <rPr>
        <i/>
        <sz val="11"/>
        <rFont val="ＭＳ 明朝"/>
        <family val="1"/>
      </rPr>
      <t>子女の結婚費用の支援</t>
    </r>
  </si>
  <si>
    <r>
      <t xml:space="preserve">④ </t>
    </r>
    <r>
      <rPr>
        <i/>
        <sz val="11"/>
        <rFont val="ＭＳ 明朝"/>
        <family val="1"/>
      </rPr>
      <t>家族の記念行事費</t>
    </r>
  </si>
  <si>
    <r>
      <t xml:space="preserve">⑤ </t>
    </r>
    <r>
      <rPr>
        <i/>
        <sz val="11"/>
        <rFont val="ＭＳ 明朝"/>
        <family val="1"/>
      </rPr>
      <t>車の買い換え</t>
    </r>
  </si>
  <si>
    <r>
      <t>⑥</t>
    </r>
    <r>
      <rPr>
        <i/>
        <sz val="11"/>
        <rFont val="ＭＳ 明朝"/>
        <family val="1"/>
      </rPr>
      <t xml:space="preserve"> パソコンの買い換え</t>
    </r>
  </si>
  <si>
    <r>
      <t xml:space="preserve">⑦ </t>
    </r>
    <r>
      <rPr>
        <i/>
        <sz val="11"/>
        <rFont val="ＭＳ 明朝"/>
        <family val="1"/>
      </rPr>
      <t>海外旅行</t>
    </r>
  </si>
  <si>
    <r>
      <t xml:space="preserve">⑧ </t>
    </r>
    <r>
      <rPr>
        <i/>
        <sz val="11"/>
        <rFont val="ＭＳ 明朝"/>
        <family val="1"/>
      </rPr>
      <t>国内旅行</t>
    </r>
  </si>
  <si>
    <r>
      <t xml:space="preserve">⑨ </t>
    </r>
    <r>
      <rPr>
        <i/>
        <sz val="11"/>
        <rFont val="ＭＳ 明朝"/>
        <family val="1"/>
      </rPr>
      <t>趣味</t>
    </r>
    <r>
      <rPr>
        <sz val="11"/>
        <rFont val="ＭＳ 明朝"/>
        <family val="1"/>
      </rPr>
      <t>・</t>
    </r>
    <r>
      <rPr>
        <i/>
        <sz val="11"/>
        <rFont val="ＭＳ 明朝"/>
        <family val="1"/>
      </rPr>
      <t>交際費</t>
    </r>
    <r>
      <rPr>
        <sz val="11"/>
        <rFont val="ＭＳ 明朝"/>
        <family val="1"/>
      </rPr>
      <t>・</t>
    </r>
    <r>
      <rPr>
        <i/>
        <sz val="11"/>
        <rFont val="ＭＳ 明朝"/>
        <family val="1"/>
      </rPr>
      <t>小遣の上積</t>
    </r>
  </si>
  <si>
    <t>趣味・交際費・小遣い</t>
  </si>
  <si>
    <r>
      <t xml:space="preserve">⑩ </t>
    </r>
    <r>
      <rPr>
        <i/>
        <sz val="11"/>
        <rFont val="ＭＳ 明朝"/>
        <family val="1"/>
      </rPr>
      <t>妻の趣味（ﾌﾗﾜｰｱﾚﾝｼﾞﾒﾝﾄ）</t>
    </r>
  </si>
  <si>
    <r>
      <t xml:space="preserve">⑪ </t>
    </r>
    <r>
      <rPr>
        <i/>
        <sz val="11"/>
        <rFont val="ＭＳ 明朝"/>
        <family val="1"/>
      </rPr>
      <t>ボランティア活動・書籍代</t>
    </r>
  </si>
  <si>
    <t>ボランティア活動・書籍代</t>
  </si>
  <si>
    <t>その他</t>
  </si>
  <si>
    <r>
      <t>⑤</t>
    </r>
    <r>
      <rPr>
        <i/>
        <sz val="11"/>
        <rFont val="ＭＳ 明朝"/>
        <family val="1"/>
      </rPr>
      <t xml:space="preserve"> </t>
    </r>
  </si>
  <si>
    <t>妻の趣味</t>
  </si>
  <si>
    <t>公的</t>
  </si>
  <si>
    <t>年金</t>
  </si>
  <si>
    <t>退職</t>
  </si>
  <si>
    <t xml:space="preserve"> h=(a+E-b)×10%</t>
  </si>
  <si>
    <t>E</t>
  </si>
  <si>
    <t>「定年後の家計プラン」受講の皆様へ</t>
  </si>
  <si>
    <t>「家計計算表」(ＥXCEL）使用上の留意点</t>
  </si>
  <si>
    <t>　使用に当たっては、以下の事項にご留意願います。</t>
  </si>
  <si>
    <t>　　　　　　で使用してください。</t>
  </si>
  <si>
    <t>　　　　　　数値入力してください。　</t>
  </si>
  <si>
    <t>２．ある欄（セル）に数値を入れると、その数値が下方欄に自動的に入るように</t>
  </si>
  <si>
    <t>　　してあります。</t>
  </si>
  <si>
    <t>　　数値の変わるところに当該数値を入れれば、また、その数値が下方欄に</t>
  </si>
  <si>
    <t>　　入るようになっています。</t>
  </si>
  <si>
    <t>　　（上方欄と同じ数値は表示されないようにしてあります。）</t>
  </si>
  <si>
    <t>　　</t>
  </si>
  <si>
    <r>
      <t>　　　</t>
    </r>
    <r>
      <rPr>
        <u val="single"/>
        <sz val="12"/>
        <rFont val="ＭＳ Ｐ明朝"/>
        <family val="1"/>
      </rPr>
      <t>数値は、「何歳から何歳まで」　をよく確認して入力してください。</t>
    </r>
  </si>
  <si>
    <r>
      <t>　　　</t>
    </r>
    <r>
      <rPr>
        <u val="single"/>
        <sz val="12"/>
        <rFont val="ＭＳ Ｐ明朝"/>
        <family val="1"/>
      </rPr>
      <t>入力漏れを防ぐために、項目ごとにタテに入力することをお勧めします。</t>
    </r>
  </si>
  <si>
    <t>５．「収入合計」、「税金等の欄」、「支出合計」、「収支差額」、「収支残高累計」は、</t>
  </si>
  <si>
    <t>　　自動計算するようにしてあります。</t>
  </si>
  <si>
    <t>　　　（この欄は誤入力防止のため保護処理してあります。）　</t>
  </si>
  <si>
    <t>住宅のリフォーム費</t>
  </si>
  <si>
    <t>⑪</t>
  </si>
  <si>
    <r>
      <t>１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２</t>
    </r>
  </si>
  <si>
    <r>
      <t>２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３</t>
    </r>
  </si>
  <si>
    <r>
      <t>２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４</t>
    </r>
  </si>
  <si>
    <r>
      <t>２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５</t>
    </r>
  </si>
  <si>
    <r>
      <t>２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６</t>
    </r>
  </si>
  <si>
    <r>
      <t>３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７</t>
    </r>
  </si>
  <si>
    <r>
      <t>３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８</t>
    </r>
  </si>
  <si>
    <r>
      <t>３</t>
    </r>
    <r>
      <rPr>
        <sz val="9"/>
        <rFont val="ＭＳ 明朝"/>
        <family val="1"/>
      </rPr>
      <t>ﾍﾟｰｼﾞ ･･</t>
    </r>
    <r>
      <rPr>
        <b/>
        <sz val="10"/>
        <rFont val="ＭＳ 明朝"/>
        <family val="1"/>
      </rPr>
      <t>９</t>
    </r>
  </si>
  <si>
    <t xml:space="preserve"> g=(a+E)-(b+h)</t>
  </si>
  <si>
    <t xml:space="preserve"> ゆとりづくり費×１０％</t>
  </si>
  <si>
    <t>⑫</t>
  </si>
  <si>
    <t>３．従って、数値が終わるところには必ず“変わった数値”を入れる必要があります。</t>
  </si>
  <si>
    <r>
      <t>１．計算表記入例</t>
    </r>
    <r>
      <rPr>
        <sz val="10"/>
        <rFont val="ＭＳ Ｐ明朝"/>
        <family val="1"/>
      </rPr>
      <t>(２シート目）</t>
    </r>
    <r>
      <rPr>
        <sz val="12"/>
        <rFont val="ＭＳ Ｐ明朝"/>
        <family val="1"/>
      </rPr>
      <t>と計算表</t>
    </r>
    <r>
      <rPr>
        <sz val="10"/>
        <rFont val="ＭＳ Ｐ明朝"/>
        <family val="1"/>
      </rPr>
      <t>(３シート目）</t>
    </r>
    <r>
      <rPr>
        <sz val="12"/>
        <rFont val="ＭＳ Ｐ明朝"/>
        <family val="1"/>
      </rPr>
      <t>の両方とも使用できるようにしてあります。</t>
    </r>
  </si>
  <si>
    <t>　　　※　計算表記入例（２シート目）を使用する場合は、数値を変更入力する方法</t>
  </si>
  <si>
    <t>　　　※　白紙計算表（３シート目）を使用する場合は、記入例（２シート目）を参考にしながら　　</t>
  </si>
  <si>
    <t>４． 白紙計算表（３シート目）の項目欄の矢印（棒線）は、自動的には入りません。</t>
  </si>
  <si>
    <t>　　　   記入例(２シート目)からの「コピー・貼り付け」、またはハンド処理が必要です。</t>
  </si>
  <si>
    <t>６． “ゆとりづくり費”と“ゆとりづくり費使用計画”の内、項目によっては“計算表記入例”</t>
  </si>
  <si>
    <t>　　　と、“計算表”の結果の数値が自動的に記入されます。　</t>
  </si>
  <si>
    <t>　　　（"計算表記入例"は"使用計画記入例"に、"計算表"は"使用計画"にそれぞれ反映されます。）</t>
  </si>
  <si>
    <t>定年後の家計プラン 計算表（記入例）</t>
  </si>
  <si>
    <t>配偶者の年金等</t>
  </si>
  <si>
    <t>勤務先企業</t>
  </si>
  <si>
    <r>
      <t>社保</t>
    </r>
    <r>
      <rPr>
        <sz val="6"/>
        <rFont val="ＭＳ 明朝"/>
        <family val="1"/>
      </rPr>
      <t>　</t>
    </r>
    <r>
      <rPr>
        <sz val="8"/>
        <rFont val="ＭＳ 明朝"/>
        <family val="1"/>
      </rPr>
      <t>　レジュメ</t>
    </r>
  </si>
  <si>
    <r>
      <t>６</t>
    </r>
    <r>
      <rPr>
        <sz val="9"/>
        <rFont val="ＭＳ 明朝"/>
        <family val="1"/>
      </rPr>
      <t>ﾍﾟｰｼﾞ</t>
    </r>
    <r>
      <rPr>
        <b/>
        <sz val="9"/>
        <rFont val="ＭＳ 明朝"/>
        <family val="1"/>
      </rPr>
      <t>７</t>
    </r>
    <r>
      <rPr>
        <sz val="9"/>
        <rFont val="ＭＳ 明朝"/>
        <family val="1"/>
      </rPr>
      <t>ﾍﾟｰｼﾞ</t>
    </r>
  </si>
  <si>
    <t xml:space="preserve"> ×15%</t>
  </si>
  <si>
    <r>
      <t>３</t>
    </r>
    <r>
      <rPr>
        <sz val="9"/>
        <rFont val="ＭＳ 明朝"/>
        <family val="1"/>
      </rPr>
      <t>ﾍﾟｰｼﾞ ･･</t>
    </r>
    <r>
      <rPr>
        <b/>
        <sz val="9"/>
        <rFont val="ＭＳ 明朝"/>
        <family val="1"/>
      </rPr>
      <t>１０</t>
    </r>
  </si>
  <si>
    <t>注･･･支出項目中、“所得税・住民税・社会保険料”は、６０歳から２０年間の平均概算予想額として、各年度の収入合計の１５％を想定したものです。</t>
  </si>
  <si>
    <t xml:space="preserve">     なお、退職時・６０歳時等は、“雇用保険基本手当・高年齢雇用継続基本給付金＂(非課税）・“定年退職一時金”等の１５％も計上される事となりますが、退職後の初期の住民税見合い、及び任意継続保険者保険料等として、敢えて計上するものです。</t>
  </si>
  <si>
    <t>定年後の家計プラン 計算表</t>
  </si>
  <si>
    <t xml:space="preserve">    万円</t>
  </si>
  <si>
    <t xml:space="preserve"> ２５０万円</t>
  </si>
  <si>
    <t xml:space="preserve"> １０万円×３回</t>
  </si>
  <si>
    <t>海外旅行</t>
  </si>
  <si>
    <t xml:space="preserve"> １０万円×１０回</t>
  </si>
  <si>
    <t xml:space="preserve"> ６万円×２０年</t>
  </si>
  <si>
    <t xml:space="preserve">         年      月      日作成</t>
  </si>
  <si>
    <t xml:space="preserve"> ６０万円×３回</t>
  </si>
  <si>
    <t>⑨</t>
  </si>
  <si>
    <r>
      <t>16</t>
    </r>
    <r>
      <rPr>
        <sz val="9"/>
        <rFont val="ＭＳ 明朝"/>
        <family val="1"/>
      </rPr>
      <t xml:space="preserve">ﾍﾟｰｼﾞ </t>
    </r>
  </si>
  <si>
    <t>　　［総務省「家計調査年報（‘21)」：実収入に対する非消費支出(直接税・社会保険料)の占率＝「世帯主６０歳以上勤労者世帯」１７．０１％、「高齢夫婦無職世帯」１３．３５％　を基準として概算値を想定。]</t>
  </si>
  <si>
    <t>本人の年金</t>
  </si>
  <si>
    <t>一時金／</t>
  </si>
  <si>
    <t>基金の年金</t>
  </si>
  <si>
    <r>
      <t xml:space="preserve">企業   </t>
    </r>
    <r>
      <rPr>
        <sz val="6"/>
        <rFont val="ＭＳ 明朝"/>
        <family val="1"/>
      </rPr>
      <t>.. ..</t>
    </r>
    <r>
      <rPr>
        <sz val="11"/>
        <rFont val="ＭＳ 明朝"/>
        <family val="1"/>
      </rPr>
      <t>年金</t>
    </r>
  </si>
  <si>
    <t>基本年金</t>
  </si>
  <si>
    <t>ＤＢ加算</t>
  </si>
  <si>
    <t>ＣＢ加算</t>
  </si>
  <si>
    <t>ねんきん</t>
  </si>
  <si>
    <t>基金から</t>
  </si>
  <si>
    <t>定期便から</t>
  </si>
  <si>
    <t>定年</t>
  </si>
  <si>
    <t xml:space="preserve"> ３００万円</t>
  </si>
  <si>
    <t xml:space="preserve"> １８０万円</t>
  </si>
  <si>
    <t xml:space="preserve"> １０万円×２０年</t>
  </si>
  <si>
    <t xml:space="preserve"> ３０万円×２０年</t>
  </si>
  <si>
    <t xml:space="preserve"> ２４万円×２０年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</si>
</sst>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歳&quot;"/>
    <numFmt numFmtId="178" formatCode="\60&quot;歳&quot;&quot;～&quot;#,##0&quot;歳&quot;"/>
    <numFmt numFmtId="179" formatCode="##&quot;歳&quot;&quot;～&quot;\6\4&quot;歳&quot;"/>
    <numFmt numFmtId="180" formatCode="##&quot;歳&quot;"/>
    <numFmt numFmtId="181" formatCode="#&quot;歳&quot;&quot;～&quot;\6\4&quot;歳&quot;"/>
    <numFmt numFmtId="182" formatCode="0_ "/>
    <numFmt numFmtId="183" formatCode="0.000_ "/>
    <numFmt numFmtId="184" formatCode="0.00_ "/>
    <numFmt numFmtId="185" formatCode="0.000_);[Red]\(0.000\)"/>
    <numFmt numFmtId="186" formatCode="#\ ???/???"/>
    <numFmt numFmtId="187" formatCode="#\ ?/100"/>
    <numFmt numFmtId="188" formatCode="0.000"/>
    <numFmt numFmtId="189" formatCode="0.0000"/>
    <numFmt numFmtId="190" formatCode="0.0"/>
    <numFmt numFmtId="191" formatCode="0.E+00"/>
    <numFmt numFmtId="192" formatCode="\ \ &quot;歳&quot;&quot;か&quot;&quot;ら&quot;"/>
    <numFmt numFmtId="193" formatCode="\ \ \ &quot;歳&quot;&quot;か&quot;&quot;ら&quot;"/>
    <numFmt numFmtId="194" formatCode="##&quot;歳&quot;&quot;か&quot;&quot;ら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;\-#,##0;&quot;-&quot;"/>
  </numFmts>
  <fonts count="71">
    <font>
      <sz val="11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b/>
      <sz val="18"/>
      <name val="ＭＳ ゴシック"/>
      <family val="3"/>
    </font>
    <font>
      <sz val="12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i/>
      <sz val="14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6"/>
      <name val="ＭＳ 明朝"/>
      <family val="1"/>
    </font>
    <font>
      <b/>
      <sz val="14"/>
      <name val="ＭＳ 明朝"/>
      <family val="1"/>
    </font>
    <font>
      <i/>
      <sz val="12"/>
      <name val="ＭＳ 明朝"/>
      <family val="1"/>
    </font>
    <font>
      <i/>
      <sz val="12"/>
      <name val="HG正楷書体-PRO"/>
      <family val="4"/>
    </font>
    <font>
      <i/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i/>
      <sz val="11"/>
      <name val="ＭＳ 明朝"/>
      <family val="1"/>
    </font>
    <font>
      <i/>
      <sz val="14"/>
      <name val="ＭＳ 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2"/>
      <name val="ＭＳ Ｐ明朝"/>
      <family val="1"/>
    </font>
    <font>
      <u val="single"/>
      <sz val="14"/>
      <name val="ＭＳ Ｐ明朝"/>
      <family val="1"/>
    </font>
    <font>
      <sz val="12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fgColor indexed="8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8" fontId="32" fillId="0" borderId="0" applyFill="0" applyBorder="0" applyAlignment="0">
      <protection/>
    </xf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34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9" fillId="0" borderId="0" xfId="68">
      <alignment/>
      <protection/>
    </xf>
    <xf numFmtId="0" fontId="28" fillId="0" borderId="12" xfId="68" applyFont="1" applyBorder="1">
      <alignment/>
      <protection/>
    </xf>
    <xf numFmtId="0" fontId="28" fillId="0" borderId="13" xfId="68" applyFont="1" applyBorder="1">
      <alignment/>
      <protection/>
    </xf>
    <xf numFmtId="0" fontId="9" fillId="0" borderId="14" xfId="68" applyBorder="1">
      <alignment/>
      <protection/>
    </xf>
    <xf numFmtId="0" fontId="28" fillId="0" borderId="15" xfId="68" applyFont="1" applyBorder="1">
      <alignment/>
      <protection/>
    </xf>
    <xf numFmtId="0" fontId="9" fillId="0" borderId="16" xfId="68" applyBorder="1">
      <alignment/>
      <protection/>
    </xf>
    <xf numFmtId="0" fontId="28" fillId="0" borderId="0" xfId="68" applyFont="1">
      <alignment/>
      <protection/>
    </xf>
    <xf numFmtId="0" fontId="31" fillId="0" borderId="15" xfId="68" applyFont="1" applyBorder="1">
      <alignment/>
      <protection/>
    </xf>
    <xf numFmtId="0" fontId="28" fillId="0" borderId="17" xfId="68" applyFont="1" applyBorder="1">
      <alignment/>
      <protection/>
    </xf>
    <xf numFmtId="0" fontId="28" fillId="0" borderId="18" xfId="68" applyFont="1" applyBorder="1">
      <alignment/>
      <protection/>
    </xf>
    <xf numFmtId="0" fontId="9" fillId="0" borderId="19" xfId="68" applyBorder="1">
      <alignment/>
      <protection/>
    </xf>
    <xf numFmtId="0" fontId="29" fillId="0" borderId="13" xfId="68" applyFont="1" applyBorder="1">
      <alignment/>
      <protection/>
    </xf>
    <xf numFmtId="0" fontId="4" fillId="0" borderId="0" xfId="69" applyFont="1">
      <alignment/>
      <protection/>
    </xf>
    <xf numFmtId="0" fontId="10" fillId="0" borderId="0" xfId="69" applyFont="1">
      <alignment/>
      <protection/>
    </xf>
    <xf numFmtId="0" fontId="4" fillId="0" borderId="0" xfId="69" applyFont="1" applyAlignment="1">
      <alignment horizontal="right"/>
      <protection/>
    </xf>
    <xf numFmtId="0" fontId="6" fillId="0" borderId="0" xfId="69" applyFont="1">
      <alignment/>
      <protection/>
    </xf>
    <xf numFmtId="0" fontId="0" fillId="0" borderId="0" xfId="69">
      <alignment/>
      <protection/>
    </xf>
    <xf numFmtId="0" fontId="3" fillId="0" borderId="0" xfId="69" applyFont="1">
      <alignment/>
      <protection/>
    </xf>
    <xf numFmtId="0" fontId="4" fillId="0" borderId="0" xfId="69" applyFont="1" applyAlignment="1">
      <alignment horizontal="center" vertical="center"/>
      <protection/>
    </xf>
    <xf numFmtId="0" fontId="4" fillId="33" borderId="20" xfId="69" applyFont="1" applyFill="1" applyBorder="1" applyAlignment="1">
      <alignment horizontal="centerContinuous" vertical="center"/>
      <protection/>
    </xf>
    <xf numFmtId="0" fontId="4" fillId="33" borderId="21" xfId="69" applyFont="1" applyFill="1" applyBorder="1" applyAlignment="1">
      <alignment horizontal="centerContinuous" vertical="center"/>
      <protection/>
    </xf>
    <xf numFmtId="0" fontId="11" fillId="33" borderId="20" xfId="69" applyFont="1" applyFill="1" applyBorder="1" applyAlignment="1">
      <alignment vertical="center"/>
      <protection/>
    </xf>
    <xf numFmtId="0" fontId="4" fillId="33" borderId="21" xfId="69" applyFont="1" applyFill="1" applyBorder="1" applyAlignment="1">
      <alignment vertical="center"/>
      <protection/>
    </xf>
    <xf numFmtId="0" fontId="4" fillId="33" borderId="20" xfId="69" applyFont="1" applyFill="1" applyBorder="1" applyAlignment="1">
      <alignment vertical="center"/>
      <protection/>
    </xf>
    <xf numFmtId="0" fontId="4" fillId="33" borderId="20" xfId="69" applyFont="1" applyFill="1" applyBorder="1" applyAlignment="1">
      <alignment horizontal="centerContinuous"/>
      <protection/>
    </xf>
    <xf numFmtId="0" fontId="4" fillId="0" borderId="22" xfId="69" applyFont="1" applyBorder="1">
      <alignment/>
      <protection/>
    </xf>
    <xf numFmtId="0" fontId="4" fillId="33" borderId="23" xfId="69" applyFont="1" applyFill="1" applyBorder="1" applyAlignment="1">
      <alignment vertical="center"/>
      <protection/>
    </xf>
    <xf numFmtId="0" fontId="4" fillId="33" borderId="23" xfId="69" applyFont="1" applyFill="1" applyBorder="1" applyAlignment="1">
      <alignment horizontal="centerContinuous" vertical="center"/>
      <protection/>
    </xf>
    <xf numFmtId="0" fontId="6" fillId="33" borderId="20" xfId="69" applyFont="1" applyFill="1" applyBorder="1" applyAlignment="1">
      <alignment vertical="center"/>
      <protection/>
    </xf>
    <xf numFmtId="0" fontId="4" fillId="33" borderId="22" xfId="69" applyFont="1" applyFill="1" applyBorder="1" applyAlignment="1">
      <alignment vertical="center"/>
      <protection/>
    </xf>
    <xf numFmtId="0" fontId="4" fillId="33" borderId="22" xfId="69" applyFont="1" applyFill="1" applyBorder="1" applyAlignment="1">
      <alignment horizontal="centerContinuous" vertical="top"/>
      <protection/>
    </xf>
    <xf numFmtId="0" fontId="4" fillId="33" borderId="24" xfId="69" applyFont="1" applyFill="1" applyBorder="1" applyAlignment="1">
      <alignment horizontal="center" vertical="center"/>
      <protection/>
    </xf>
    <xf numFmtId="0" fontId="4" fillId="33" borderId="12" xfId="69" applyFont="1" applyFill="1" applyBorder="1" applyAlignment="1">
      <alignment horizontal="center" vertical="center"/>
      <protection/>
    </xf>
    <xf numFmtId="0" fontId="4" fillId="33" borderId="15" xfId="69" applyFont="1" applyFill="1" applyBorder="1" applyAlignment="1">
      <alignment horizontal="center" vertical="center"/>
      <protection/>
    </xf>
    <xf numFmtId="0" fontId="4" fillId="33" borderId="15" xfId="69" applyFont="1" applyFill="1" applyBorder="1" applyAlignment="1">
      <alignment vertical="center"/>
      <protection/>
    </xf>
    <xf numFmtId="0" fontId="4" fillId="33" borderId="22" xfId="69" applyFont="1" applyFill="1" applyBorder="1" applyAlignment="1">
      <alignment horizontal="centerContinuous" vertical="center"/>
      <protection/>
    </xf>
    <xf numFmtId="0" fontId="6" fillId="33" borderId="22" xfId="69" applyFont="1" applyFill="1" applyBorder="1" applyAlignment="1">
      <alignment vertical="center"/>
      <protection/>
    </xf>
    <xf numFmtId="0" fontId="4" fillId="33" borderId="12" xfId="69" applyFont="1" applyFill="1" applyBorder="1" applyAlignment="1">
      <alignment wrapText="1"/>
      <protection/>
    </xf>
    <xf numFmtId="0" fontId="4" fillId="33" borderId="12" xfId="69" applyFont="1" applyFill="1" applyBorder="1" applyAlignment="1">
      <alignment vertical="center"/>
      <protection/>
    </xf>
    <xf numFmtId="0" fontId="13" fillId="33" borderId="15" xfId="69" applyFont="1" applyFill="1" applyBorder="1" applyAlignment="1">
      <alignment vertical="distributed" wrapText="1"/>
      <protection/>
    </xf>
    <xf numFmtId="0" fontId="4" fillId="33" borderId="24" xfId="69" applyFont="1" applyFill="1" applyBorder="1" applyAlignment="1">
      <alignment horizontal="centerContinuous" vertical="top"/>
      <protection/>
    </xf>
    <xf numFmtId="0" fontId="4" fillId="33" borderId="13" xfId="69" applyFont="1" applyFill="1" applyBorder="1" applyAlignment="1">
      <alignment horizontal="centerContinuous" vertical="center"/>
      <protection/>
    </xf>
    <xf numFmtId="0" fontId="4" fillId="33" borderId="22" xfId="69" applyFont="1" applyFill="1" applyBorder="1" applyAlignment="1">
      <alignment horizontal="center" vertical="center"/>
      <protection/>
    </xf>
    <xf numFmtId="0" fontId="2" fillId="33" borderId="22" xfId="69" applyFont="1" applyFill="1" applyBorder="1" applyAlignment="1">
      <alignment vertical="center"/>
      <protection/>
    </xf>
    <xf numFmtId="0" fontId="6" fillId="33" borderId="15" xfId="69" applyFont="1" applyFill="1" applyBorder="1" applyAlignment="1">
      <alignment vertical="center"/>
      <protection/>
    </xf>
    <xf numFmtId="0" fontId="2" fillId="33" borderId="15" xfId="69" applyFont="1" applyFill="1" applyBorder="1" applyAlignment="1">
      <alignment vertical="top"/>
      <protection/>
    </xf>
    <xf numFmtId="0" fontId="4" fillId="33" borderId="22" xfId="69" applyFont="1" applyFill="1" applyBorder="1">
      <alignment/>
      <protection/>
    </xf>
    <xf numFmtId="0" fontId="4" fillId="33" borderId="15" xfId="69" applyFont="1" applyFill="1" applyBorder="1">
      <alignment/>
      <protection/>
    </xf>
    <xf numFmtId="0" fontId="15" fillId="33" borderId="20" xfId="69" applyFont="1" applyFill="1" applyBorder="1" applyAlignment="1">
      <alignment vertical="center"/>
      <protection/>
    </xf>
    <xf numFmtId="0" fontId="6" fillId="33" borderId="21" xfId="69" applyFont="1" applyFill="1" applyBorder="1" applyAlignment="1">
      <alignment vertical="center"/>
      <protection/>
    </xf>
    <xf numFmtId="0" fontId="3" fillId="33" borderId="20" xfId="69" applyFont="1" applyFill="1" applyBorder="1" applyAlignment="1">
      <alignment vertical="center"/>
      <protection/>
    </xf>
    <xf numFmtId="0" fontId="5" fillId="33" borderId="15" xfId="69" applyFont="1" applyFill="1" applyBorder="1" applyAlignment="1">
      <alignment horizontal="center" vertical="center"/>
      <protection/>
    </xf>
    <xf numFmtId="0" fontId="16" fillId="33" borderId="22" xfId="69" applyFont="1" applyFill="1" applyBorder="1" applyAlignment="1">
      <alignment vertical="center"/>
      <protection/>
    </xf>
    <xf numFmtId="0" fontId="15" fillId="33" borderId="22" xfId="69" applyFont="1" applyFill="1" applyBorder="1" applyAlignment="1">
      <alignment vertical="center"/>
      <protection/>
    </xf>
    <xf numFmtId="0" fontId="3" fillId="33" borderId="22" xfId="69" applyFont="1" applyFill="1" applyBorder="1" applyAlignment="1">
      <alignment vertical="center"/>
      <protection/>
    </xf>
    <xf numFmtId="49" fontId="12" fillId="33" borderId="15" xfId="69" applyNumberFormat="1" applyFont="1" applyFill="1" applyBorder="1" applyAlignment="1">
      <alignment wrapText="1"/>
      <protection/>
    </xf>
    <xf numFmtId="49" fontId="15" fillId="34" borderId="22" xfId="69" applyNumberFormat="1" applyFont="1" applyFill="1" applyBorder="1" applyAlignment="1">
      <alignment vertical="center"/>
      <protection/>
    </xf>
    <xf numFmtId="49" fontId="15" fillId="33" borderId="22" xfId="69" applyNumberFormat="1" applyFont="1" applyFill="1" applyBorder="1" applyAlignment="1">
      <alignment vertical="top"/>
      <protection/>
    </xf>
    <xf numFmtId="49" fontId="11" fillId="33" borderId="22" xfId="69" applyNumberFormat="1" applyFont="1" applyFill="1" applyBorder="1" applyAlignment="1">
      <alignment vertical="top"/>
      <protection/>
    </xf>
    <xf numFmtId="49" fontId="2" fillId="34" borderId="22" xfId="69" applyNumberFormat="1" applyFont="1" applyFill="1" applyBorder="1">
      <alignment/>
      <protection/>
    </xf>
    <xf numFmtId="0" fontId="0" fillId="34" borderId="0" xfId="69" applyFill="1">
      <alignment/>
      <protection/>
    </xf>
    <xf numFmtId="0" fontId="4" fillId="0" borderId="25" xfId="69" applyFont="1" applyBorder="1">
      <alignment/>
      <protection/>
    </xf>
    <xf numFmtId="0" fontId="5" fillId="33" borderId="20" xfId="69" applyFont="1" applyFill="1" applyBorder="1">
      <alignment/>
      <protection/>
    </xf>
    <xf numFmtId="0" fontId="5" fillId="0" borderId="23" xfId="69" applyFont="1" applyBorder="1">
      <alignment/>
      <protection/>
    </xf>
    <xf numFmtId="0" fontId="4" fillId="0" borderId="23" xfId="69" applyFont="1" applyBorder="1">
      <alignment/>
      <protection/>
    </xf>
    <xf numFmtId="0" fontId="5" fillId="0" borderId="20" xfId="69" applyFont="1" applyBorder="1">
      <alignment/>
      <protection/>
    </xf>
    <xf numFmtId="49" fontId="2" fillId="33" borderId="20" xfId="69" applyNumberFormat="1" applyFont="1" applyFill="1" applyBorder="1">
      <alignment/>
      <protection/>
    </xf>
    <xf numFmtId="0" fontId="5" fillId="33" borderId="21" xfId="69" applyFont="1" applyFill="1" applyBorder="1" applyAlignment="1">
      <alignment horizontal="center"/>
      <protection/>
    </xf>
    <xf numFmtId="0" fontId="5" fillId="0" borderId="21" xfId="69" applyFont="1" applyBorder="1" applyAlignment="1">
      <alignment horizontal="center"/>
      <protection/>
    </xf>
    <xf numFmtId="38" fontId="5" fillId="0" borderId="20" xfId="55" applyFont="1" applyBorder="1" applyAlignment="1">
      <alignment/>
    </xf>
    <xf numFmtId="0" fontId="18" fillId="33" borderId="22" xfId="69" applyFont="1" applyFill="1" applyBorder="1" applyAlignment="1">
      <alignment horizontal="center" vertical="center"/>
      <protection/>
    </xf>
    <xf numFmtId="0" fontId="19" fillId="0" borderId="15" xfId="69" applyFont="1" applyBorder="1" applyAlignment="1" applyProtection="1">
      <alignment horizontal="center" vertical="center"/>
      <protection locked="0"/>
    </xf>
    <xf numFmtId="0" fontId="20" fillId="0" borderId="15" xfId="69" applyFont="1" applyBorder="1" applyAlignment="1" applyProtection="1">
      <alignment vertical="center"/>
      <protection locked="0"/>
    </xf>
    <xf numFmtId="0" fontId="19" fillId="0" borderId="22" xfId="69" applyFont="1" applyBorder="1" applyAlignment="1" applyProtection="1">
      <alignment horizontal="center" vertical="center"/>
      <protection locked="0"/>
    </xf>
    <xf numFmtId="0" fontId="19" fillId="33" borderId="22" xfId="55" applyNumberFormat="1" applyFont="1" applyFill="1" applyBorder="1" applyAlignment="1">
      <alignment vertical="center"/>
    </xf>
    <xf numFmtId="0" fontId="4" fillId="33" borderId="0" xfId="55" applyNumberFormat="1" applyFont="1" applyFill="1" applyBorder="1" applyAlignment="1">
      <alignment vertical="center"/>
    </xf>
    <xf numFmtId="0" fontId="19" fillId="33" borderId="22" xfId="69" applyFont="1" applyFill="1" applyBorder="1" applyAlignment="1">
      <alignment horizontal="right" vertical="center"/>
      <protection/>
    </xf>
    <xf numFmtId="0" fontId="19" fillId="0" borderId="22" xfId="69" applyFont="1" applyBorder="1" applyAlignment="1">
      <alignment horizontal="right" vertical="center"/>
      <protection/>
    </xf>
    <xf numFmtId="38" fontId="19" fillId="0" borderId="22" xfId="55" applyFont="1" applyBorder="1" applyAlignment="1">
      <alignment horizontal="right" vertical="center"/>
    </xf>
    <xf numFmtId="0" fontId="19" fillId="0" borderId="20" xfId="69" applyFont="1" applyBorder="1" applyAlignment="1">
      <alignment horizontal="center" vertical="center"/>
      <protection/>
    </xf>
    <xf numFmtId="0" fontId="19" fillId="0" borderId="26" xfId="69" applyFont="1" applyBorder="1" applyAlignment="1">
      <alignment horizontal="center" vertical="center"/>
      <protection/>
    </xf>
    <xf numFmtId="0" fontId="19" fillId="0" borderId="23" xfId="69" applyFont="1" applyBorder="1" applyAlignment="1">
      <alignment horizontal="center" vertical="center"/>
      <protection/>
    </xf>
    <xf numFmtId="0" fontId="19" fillId="33" borderId="27" xfId="69" applyFont="1" applyFill="1" applyBorder="1" applyAlignment="1">
      <alignment horizontal="center" vertical="center"/>
      <protection/>
    </xf>
    <xf numFmtId="0" fontId="19" fillId="0" borderId="28" xfId="69" applyFont="1" applyBorder="1" applyAlignment="1">
      <alignment horizontal="center" vertical="center"/>
      <protection/>
    </xf>
    <xf numFmtId="0" fontId="19" fillId="0" borderId="29" xfId="69" applyFont="1" applyBorder="1" applyAlignment="1">
      <alignment horizontal="center" vertical="center"/>
      <protection/>
    </xf>
    <xf numFmtId="0" fontId="21" fillId="33" borderId="30" xfId="69" applyFont="1" applyFill="1" applyBorder="1" applyAlignment="1">
      <alignment horizontal="center" vertical="center"/>
      <protection/>
    </xf>
    <xf numFmtId="0" fontId="19" fillId="0" borderId="31" xfId="69" applyFont="1" applyBorder="1" applyAlignment="1" applyProtection="1">
      <alignment horizontal="center" vertical="center"/>
      <protection locked="0"/>
    </xf>
    <xf numFmtId="0" fontId="19" fillId="0" borderId="30" xfId="69" applyFont="1" applyBorder="1" applyAlignment="1" applyProtection="1">
      <alignment horizontal="center" vertical="center"/>
      <protection locked="0"/>
    </xf>
    <xf numFmtId="0" fontId="19" fillId="33" borderId="30" xfId="55" applyNumberFormat="1" applyFont="1" applyFill="1" applyBorder="1" applyAlignment="1">
      <alignment vertical="center"/>
    </xf>
    <xf numFmtId="38" fontId="4" fillId="33" borderId="32" xfId="55" applyFont="1" applyFill="1" applyBorder="1" applyAlignment="1">
      <alignment vertical="center"/>
    </xf>
    <xf numFmtId="0" fontId="19" fillId="0" borderId="30" xfId="55" applyNumberFormat="1" applyFont="1" applyBorder="1" applyAlignment="1" applyProtection="1">
      <alignment horizontal="center" vertical="center"/>
      <protection/>
    </xf>
    <xf numFmtId="0" fontId="19" fillId="33" borderId="32" xfId="55" applyNumberFormat="1" applyFont="1" applyFill="1" applyBorder="1" applyAlignment="1">
      <alignment vertical="center"/>
    </xf>
    <xf numFmtId="0" fontId="19" fillId="0" borderId="30" xfId="69" applyFont="1" applyBorder="1" applyAlignment="1">
      <alignment horizontal="right" vertical="center"/>
      <protection/>
    </xf>
    <xf numFmtId="0" fontId="19" fillId="0" borderId="32" xfId="69" applyFont="1" applyBorder="1" applyAlignment="1">
      <alignment vertical="center"/>
      <protection/>
    </xf>
    <xf numFmtId="38" fontId="19" fillId="0" borderId="30" xfId="55" applyFont="1" applyBorder="1" applyAlignment="1">
      <alignment vertical="center"/>
    </xf>
    <xf numFmtId="0" fontId="19" fillId="0" borderId="32" xfId="69" applyFont="1" applyBorder="1" applyAlignment="1">
      <alignment horizontal="center" vertical="center"/>
      <protection/>
    </xf>
    <xf numFmtId="0" fontId="19" fillId="0" borderId="30" xfId="69" applyFont="1" applyBorder="1" applyAlignment="1">
      <alignment horizontal="center" vertical="center"/>
      <protection/>
    </xf>
    <xf numFmtId="0" fontId="19" fillId="0" borderId="31" xfId="69" applyFont="1" applyBorder="1" applyAlignment="1">
      <alignment horizontal="center" vertical="center"/>
      <protection/>
    </xf>
    <xf numFmtId="0" fontId="19" fillId="33" borderId="33" xfId="69" applyFont="1" applyFill="1" applyBorder="1" applyAlignment="1">
      <alignment horizontal="center" vertical="center"/>
      <protection/>
    </xf>
    <xf numFmtId="0" fontId="19" fillId="0" borderId="34" xfId="69" applyFont="1" applyBorder="1" applyAlignment="1">
      <alignment horizontal="center" vertical="center"/>
      <protection/>
    </xf>
    <xf numFmtId="0" fontId="19" fillId="33" borderId="22" xfId="69" applyFont="1" applyFill="1" applyBorder="1" applyAlignment="1">
      <alignment horizontal="center" vertical="center"/>
      <protection/>
    </xf>
    <xf numFmtId="0" fontId="19" fillId="0" borderId="35" xfId="69" applyFont="1" applyBorder="1" applyAlignment="1">
      <alignment horizontal="center" vertical="center"/>
      <protection/>
    </xf>
    <xf numFmtId="0" fontId="20" fillId="0" borderId="31" xfId="69" applyFont="1" applyBorder="1" applyAlignment="1" applyProtection="1">
      <alignment vertical="center"/>
      <protection locked="0"/>
    </xf>
    <xf numFmtId="0" fontId="19" fillId="33" borderId="32" xfId="69" applyFont="1" applyFill="1" applyBorder="1" applyAlignment="1">
      <alignment vertical="center"/>
      <protection/>
    </xf>
    <xf numFmtId="0" fontId="19" fillId="33" borderId="30" xfId="69" applyFont="1" applyFill="1" applyBorder="1" applyAlignment="1">
      <alignment horizontal="center" vertical="center"/>
      <protection/>
    </xf>
    <xf numFmtId="0" fontId="19" fillId="0" borderId="36" xfId="69" applyFont="1" applyBorder="1" applyAlignment="1">
      <alignment horizontal="center" vertical="center"/>
      <protection/>
    </xf>
    <xf numFmtId="0" fontId="18" fillId="33" borderId="24" xfId="69" applyFont="1" applyFill="1" applyBorder="1" applyAlignment="1">
      <alignment horizontal="center" vertical="center"/>
      <protection/>
    </xf>
    <xf numFmtId="0" fontId="19" fillId="0" borderId="12" xfId="69" applyFont="1" applyBorder="1" applyAlignment="1" applyProtection="1">
      <alignment horizontal="center" vertical="center"/>
      <protection locked="0"/>
    </xf>
    <xf numFmtId="0" fontId="19" fillId="0" borderId="24" xfId="69" applyFont="1" applyBorder="1" applyAlignment="1" applyProtection="1">
      <alignment horizontal="center" vertical="center"/>
      <protection locked="0"/>
    </xf>
    <xf numFmtId="0" fontId="19" fillId="33" borderId="24" xfId="55" applyNumberFormat="1" applyFont="1" applyFill="1" applyBorder="1" applyAlignment="1">
      <alignment vertical="center"/>
    </xf>
    <xf numFmtId="38" fontId="4" fillId="33" borderId="13" xfId="55" applyFont="1" applyFill="1" applyBorder="1" applyAlignment="1">
      <alignment vertical="center"/>
    </xf>
    <xf numFmtId="0" fontId="19" fillId="0" borderId="24" xfId="55" applyNumberFormat="1" applyFont="1" applyBorder="1" applyAlignment="1" applyProtection="1">
      <alignment horizontal="center" vertical="center"/>
      <protection/>
    </xf>
    <xf numFmtId="0" fontId="19" fillId="33" borderId="13" xfId="69" applyFont="1" applyFill="1" applyBorder="1" applyAlignment="1">
      <alignment vertical="center"/>
      <protection/>
    </xf>
    <xf numFmtId="0" fontId="19" fillId="0" borderId="24" xfId="69" applyFont="1" applyBorder="1" applyAlignment="1">
      <alignment horizontal="right" vertical="center"/>
      <protection/>
    </xf>
    <xf numFmtId="0" fontId="19" fillId="0" borderId="13" xfId="69" applyFont="1" applyBorder="1" applyAlignment="1">
      <alignment vertical="center"/>
      <protection/>
    </xf>
    <xf numFmtId="38" fontId="19" fillId="0" borderId="24" xfId="55" applyFont="1" applyBorder="1" applyAlignment="1">
      <alignment vertical="center"/>
    </xf>
    <xf numFmtId="0" fontId="19" fillId="0" borderId="13" xfId="69" applyFont="1" applyBorder="1" applyAlignment="1">
      <alignment horizontal="center" vertical="center"/>
      <protection/>
    </xf>
    <xf numFmtId="0" fontId="19" fillId="0" borderId="24" xfId="69" applyFont="1" applyBorder="1" applyAlignment="1">
      <alignment horizontal="center" vertical="center"/>
      <protection/>
    </xf>
    <xf numFmtId="0" fontId="19" fillId="0" borderId="12" xfId="69" applyFont="1" applyBorder="1" applyAlignment="1">
      <alignment horizontal="center" vertical="center"/>
      <protection/>
    </xf>
    <xf numFmtId="0" fontId="19" fillId="33" borderId="24" xfId="69" applyFont="1" applyFill="1" applyBorder="1" applyAlignment="1">
      <alignment horizontal="center" vertical="center"/>
      <protection/>
    </xf>
    <xf numFmtId="0" fontId="19" fillId="0" borderId="37" xfId="69" applyFont="1" applyBorder="1" applyAlignment="1">
      <alignment horizontal="center" vertical="center"/>
      <protection/>
    </xf>
    <xf numFmtId="0" fontId="19" fillId="0" borderId="38" xfId="69" applyFont="1" applyBorder="1" applyAlignment="1">
      <alignment horizontal="center" vertical="center"/>
      <protection/>
    </xf>
    <xf numFmtId="0" fontId="18" fillId="33" borderId="30" xfId="69" applyFont="1" applyFill="1" applyBorder="1" applyAlignment="1">
      <alignment horizontal="center" vertical="center"/>
      <protection/>
    </xf>
    <xf numFmtId="0" fontId="19" fillId="0" borderId="39" xfId="69" applyFont="1" applyBorder="1" applyAlignment="1">
      <alignment horizontal="center" vertical="center"/>
      <protection/>
    </xf>
    <xf numFmtId="0" fontId="19" fillId="0" borderId="40" xfId="69" applyFont="1" applyBorder="1" applyAlignment="1">
      <alignment horizontal="center" vertical="center"/>
      <protection/>
    </xf>
    <xf numFmtId="0" fontId="19" fillId="33" borderId="39" xfId="69" applyFont="1" applyFill="1" applyBorder="1" applyAlignment="1">
      <alignment horizontal="center" vertical="center"/>
      <protection/>
    </xf>
    <xf numFmtId="0" fontId="19" fillId="33" borderId="41" xfId="69" applyFont="1" applyFill="1" applyBorder="1" applyAlignment="1">
      <alignment horizontal="center" vertical="center"/>
      <protection/>
    </xf>
    <xf numFmtId="0" fontId="19" fillId="0" borderId="42" xfId="69" applyFont="1" applyBorder="1" applyAlignment="1">
      <alignment horizontal="center" vertical="center"/>
      <protection/>
    </xf>
    <xf numFmtId="0" fontId="18" fillId="33" borderId="20" xfId="69" applyFont="1" applyFill="1" applyBorder="1" applyAlignment="1">
      <alignment vertical="center"/>
      <protection/>
    </xf>
    <xf numFmtId="0" fontId="4" fillId="0" borderId="20" xfId="69" applyFont="1" applyBorder="1" applyAlignment="1">
      <alignment vertical="center"/>
      <protection/>
    </xf>
    <xf numFmtId="0" fontId="4" fillId="0" borderId="21" xfId="69" applyFont="1" applyBorder="1" applyAlignment="1">
      <alignment vertical="center"/>
      <protection/>
    </xf>
    <xf numFmtId="38" fontId="19" fillId="33" borderId="20" xfId="55" applyFont="1" applyFill="1" applyBorder="1" applyAlignment="1">
      <alignment vertical="center"/>
    </xf>
    <xf numFmtId="38" fontId="4" fillId="33" borderId="21" xfId="55" applyFont="1" applyFill="1" applyBorder="1" applyAlignment="1">
      <alignment vertical="center"/>
    </xf>
    <xf numFmtId="38" fontId="4" fillId="33" borderId="25" xfId="55" applyFont="1" applyFill="1" applyBorder="1" applyAlignment="1">
      <alignment vertical="center"/>
    </xf>
    <xf numFmtId="0" fontId="4" fillId="0" borderId="43" xfId="69" applyFont="1" applyBorder="1" applyAlignment="1">
      <alignment vertical="center"/>
      <protection/>
    </xf>
    <xf numFmtId="0" fontId="4" fillId="0" borderId="22" xfId="69" applyFont="1" applyBorder="1" applyAlignment="1">
      <alignment vertical="center"/>
      <protection/>
    </xf>
    <xf numFmtId="0" fontId="4" fillId="0" borderId="21" xfId="69" applyFont="1" applyBorder="1">
      <alignment/>
      <protection/>
    </xf>
    <xf numFmtId="0" fontId="0" fillId="0" borderId="21" xfId="69" applyBorder="1">
      <alignment/>
      <protection/>
    </xf>
    <xf numFmtId="0" fontId="5" fillId="0" borderId="0" xfId="69" applyFont="1">
      <alignment/>
      <protection/>
    </xf>
    <xf numFmtId="0" fontId="19" fillId="0" borderId="22" xfId="69" applyFont="1" applyBorder="1" applyAlignment="1">
      <alignment horizontal="center" vertical="center"/>
      <protection/>
    </xf>
    <xf numFmtId="0" fontId="19" fillId="0" borderId="30" xfId="55" applyNumberFormat="1" applyFont="1" applyBorder="1" applyAlignment="1">
      <alignment horizontal="center" vertical="center"/>
    </xf>
    <xf numFmtId="0" fontId="19" fillId="0" borderId="24" xfId="55" applyNumberFormat="1" applyFont="1" applyBorder="1" applyAlignment="1">
      <alignment horizontal="center" vertical="center"/>
    </xf>
    <xf numFmtId="0" fontId="2" fillId="0" borderId="0" xfId="69" applyFont="1">
      <alignment/>
      <protection/>
    </xf>
    <xf numFmtId="0" fontId="4" fillId="0" borderId="0" xfId="66" applyFont="1">
      <alignment/>
      <protection/>
    </xf>
    <xf numFmtId="0" fontId="18" fillId="0" borderId="0" xfId="66" applyFont="1" applyAlignment="1">
      <alignment horizontal="left" vertical="center"/>
      <protection/>
    </xf>
    <xf numFmtId="0" fontId="4" fillId="0" borderId="0" xfId="66" applyFont="1" applyAlignment="1">
      <alignment horizontal="center" vertical="center"/>
      <protection/>
    </xf>
    <xf numFmtId="0" fontId="15" fillId="0" borderId="0" xfId="66" applyFont="1">
      <alignment/>
      <protection/>
    </xf>
    <xf numFmtId="0" fontId="5" fillId="0" borderId="0" xfId="66" applyFont="1">
      <alignment/>
      <protection/>
    </xf>
    <xf numFmtId="0" fontId="0" fillId="0" borderId="0" xfId="66">
      <alignment/>
      <protection/>
    </xf>
    <xf numFmtId="0" fontId="23" fillId="34" borderId="20" xfId="66" applyFont="1" applyFill="1" applyBorder="1">
      <alignment/>
      <protection/>
    </xf>
    <xf numFmtId="0" fontId="23" fillId="34" borderId="21" xfId="66" applyFont="1" applyFill="1" applyBorder="1">
      <alignment/>
      <protection/>
    </xf>
    <xf numFmtId="0" fontId="14" fillId="34" borderId="21" xfId="66" applyFont="1" applyFill="1" applyBorder="1" applyAlignment="1">
      <alignment vertical="top"/>
      <protection/>
    </xf>
    <xf numFmtId="0" fontId="4" fillId="34" borderId="21" xfId="66" applyFont="1" applyFill="1" applyBorder="1" applyAlignment="1">
      <alignment vertical="top"/>
      <protection/>
    </xf>
    <xf numFmtId="0" fontId="23" fillId="34" borderId="21" xfId="66" applyFont="1" applyFill="1" applyBorder="1" applyAlignment="1">
      <alignment vertical="top"/>
      <protection/>
    </xf>
    <xf numFmtId="49" fontId="23" fillId="0" borderId="21" xfId="66" applyNumberFormat="1" applyFont="1" applyBorder="1" applyAlignment="1">
      <alignment vertical="top"/>
      <protection/>
    </xf>
    <xf numFmtId="49" fontId="23" fillId="0" borderId="21" xfId="66" applyNumberFormat="1" applyFont="1" applyBorder="1">
      <alignment/>
      <protection/>
    </xf>
    <xf numFmtId="49" fontId="4" fillId="0" borderId="21" xfId="66" applyNumberFormat="1" applyFont="1" applyBorder="1">
      <alignment/>
      <protection/>
    </xf>
    <xf numFmtId="0" fontId="23" fillId="0" borderId="21" xfId="66" applyFont="1" applyBorder="1">
      <alignment/>
      <protection/>
    </xf>
    <xf numFmtId="0" fontId="23" fillId="0" borderId="22" xfId="66" applyFont="1" applyBorder="1">
      <alignment/>
      <protection/>
    </xf>
    <xf numFmtId="0" fontId="4" fillId="34" borderId="20" xfId="66" applyFont="1" applyFill="1" applyBorder="1">
      <alignment/>
      <protection/>
    </xf>
    <xf numFmtId="0" fontId="4" fillId="34" borderId="21" xfId="66" applyFont="1" applyFill="1" applyBorder="1">
      <alignment/>
      <protection/>
    </xf>
    <xf numFmtId="0" fontId="4" fillId="0" borderId="21" xfId="66" applyFont="1" applyBorder="1">
      <alignment/>
      <protection/>
    </xf>
    <xf numFmtId="0" fontId="4" fillId="0" borderId="22" xfId="66" applyFont="1" applyBorder="1">
      <alignment/>
      <protection/>
    </xf>
    <xf numFmtId="0" fontId="23" fillId="34" borderId="22" xfId="66" applyFont="1" applyFill="1" applyBorder="1" applyAlignment="1">
      <alignment vertical="center"/>
      <protection/>
    </xf>
    <xf numFmtId="0" fontId="2" fillId="0" borderId="0" xfId="66" applyFont="1">
      <alignment/>
      <protection/>
    </xf>
    <xf numFmtId="0" fontId="4" fillId="34" borderId="22" xfId="66" applyFont="1" applyFill="1" applyBorder="1">
      <alignment/>
      <protection/>
    </xf>
    <xf numFmtId="49" fontId="4" fillId="0" borderId="0" xfId="66" applyNumberFormat="1" applyFont="1">
      <alignment/>
      <protection/>
    </xf>
    <xf numFmtId="0" fontId="0" fillId="0" borderId="0" xfId="66" applyAlignment="1">
      <alignment horizontal="centerContinuous"/>
      <protection/>
    </xf>
    <xf numFmtId="0" fontId="23" fillId="34" borderId="22" xfId="66" applyFont="1" applyFill="1" applyBorder="1">
      <alignment/>
      <protection/>
    </xf>
    <xf numFmtId="0" fontId="0" fillId="34" borderId="20" xfId="66" applyFill="1" applyBorder="1">
      <alignment/>
      <protection/>
    </xf>
    <xf numFmtId="0" fontId="4" fillId="34" borderId="21" xfId="66" applyFont="1" applyFill="1" applyBorder="1" applyAlignment="1">
      <alignment horizontal="centerContinuous"/>
      <protection/>
    </xf>
    <xf numFmtId="0" fontId="14" fillId="34" borderId="21" xfId="66" applyFont="1" applyFill="1" applyBorder="1" applyAlignment="1">
      <alignment horizontal="centerContinuous" vertical="top"/>
      <protection/>
    </xf>
    <xf numFmtId="0" fontId="4" fillId="0" borderId="21" xfId="66" applyFont="1" applyBorder="1" applyAlignment="1">
      <alignment vertical="top"/>
      <protection/>
    </xf>
    <xf numFmtId="0" fontId="15" fillId="34" borderId="22" xfId="66" applyFont="1" applyFill="1" applyBorder="1">
      <alignment/>
      <protection/>
    </xf>
    <xf numFmtId="0" fontId="3" fillId="34" borderId="22" xfId="66" applyFont="1" applyFill="1" applyBorder="1" applyAlignment="1">
      <alignment vertical="top"/>
      <protection/>
    </xf>
    <xf numFmtId="0" fontId="4" fillId="34" borderId="0" xfId="66" applyFont="1" applyFill="1" applyAlignment="1">
      <alignment horizontal="centerContinuous"/>
      <protection/>
    </xf>
    <xf numFmtId="0" fontId="4" fillId="34" borderId="22" xfId="66" applyFont="1" applyFill="1" applyBorder="1" applyAlignment="1">
      <alignment vertical="top"/>
      <protection/>
    </xf>
    <xf numFmtId="0" fontId="4" fillId="34" borderId="0" xfId="66" applyFont="1" applyFill="1">
      <alignment/>
      <protection/>
    </xf>
    <xf numFmtId="49" fontId="4" fillId="0" borderId="21" xfId="66" applyNumberFormat="1" applyFont="1" applyBorder="1" applyAlignment="1">
      <alignment vertical="top"/>
      <protection/>
    </xf>
    <xf numFmtId="0" fontId="4" fillId="34" borderId="22" xfId="66" applyFont="1" applyFill="1" applyBorder="1" applyAlignment="1">
      <alignment vertical="center"/>
      <protection/>
    </xf>
    <xf numFmtId="0" fontId="4" fillId="0" borderId="0" xfId="66" applyFont="1" applyAlignment="1">
      <alignment vertical="top"/>
      <protection/>
    </xf>
    <xf numFmtId="0" fontId="4" fillId="34" borderId="23" xfId="66" applyFont="1" applyFill="1" applyBorder="1">
      <alignment/>
      <protection/>
    </xf>
    <xf numFmtId="0" fontId="4" fillId="33" borderId="22" xfId="66" applyFont="1" applyFill="1" applyBorder="1" applyAlignment="1">
      <alignment vertical="center"/>
      <protection/>
    </xf>
    <xf numFmtId="0" fontId="15" fillId="0" borderId="0" xfId="66" applyFont="1" applyAlignment="1">
      <alignment vertical="top"/>
      <protection/>
    </xf>
    <xf numFmtId="0" fontId="4" fillId="34" borderId="15" xfId="66" applyFont="1" applyFill="1" applyBorder="1" applyAlignment="1">
      <alignment vertical="top"/>
      <protection/>
    </xf>
    <xf numFmtId="0" fontId="4" fillId="34" borderId="15" xfId="66" applyFont="1" applyFill="1" applyBorder="1">
      <alignment/>
      <protection/>
    </xf>
    <xf numFmtId="0" fontId="4" fillId="34" borderId="12" xfId="66" applyFont="1" applyFill="1" applyBorder="1" applyAlignment="1">
      <alignment vertical="center"/>
      <protection/>
    </xf>
    <xf numFmtId="0" fontId="4" fillId="34" borderId="13" xfId="66" applyFont="1" applyFill="1" applyBorder="1">
      <alignment/>
      <protection/>
    </xf>
    <xf numFmtId="0" fontId="4" fillId="0" borderId="13" xfId="66" applyFont="1" applyBorder="1" applyAlignment="1">
      <alignment vertical="top"/>
      <protection/>
    </xf>
    <xf numFmtId="0" fontId="4" fillId="0" borderId="13" xfId="66" applyFont="1" applyBorder="1">
      <alignment/>
      <protection/>
    </xf>
    <xf numFmtId="3" fontId="25" fillId="0" borderId="13" xfId="66" applyNumberFormat="1" applyFont="1" applyBorder="1" applyAlignment="1">
      <alignment horizontal="centerContinuous"/>
      <protection/>
    </xf>
    <xf numFmtId="0" fontId="4" fillId="0" borderId="13" xfId="66" applyFont="1" applyBorder="1" applyAlignment="1">
      <alignment horizontal="centerContinuous"/>
      <protection/>
    </xf>
    <xf numFmtId="0" fontId="4" fillId="34" borderId="22" xfId="66" applyFont="1" applyFill="1" applyBorder="1" applyAlignment="1">
      <alignment horizontal="centerContinuous" vertical="center"/>
      <protection/>
    </xf>
    <xf numFmtId="0" fontId="4" fillId="34" borderId="15" xfId="66" applyFont="1" applyFill="1" applyBorder="1" applyAlignment="1">
      <alignment vertical="center"/>
      <protection/>
    </xf>
    <xf numFmtId="3" fontId="25" fillId="0" borderId="21" xfId="66" applyNumberFormat="1" applyFont="1" applyBorder="1" applyAlignment="1">
      <alignment horizontal="centerContinuous"/>
      <protection/>
    </xf>
    <xf numFmtId="0" fontId="4" fillId="33" borderId="20" xfId="66" applyFont="1" applyFill="1" applyBorder="1" applyAlignment="1">
      <alignment vertical="center"/>
      <protection/>
    </xf>
    <xf numFmtId="0" fontId="4" fillId="33" borderId="21" xfId="66" applyFont="1" applyFill="1" applyBorder="1" applyAlignment="1">
      <alignment vertical="center"/>
      <protection/>
    </xf>
    <xf numFmtId="0" fontId="4" fillId="0" borderId="20" xfId="66" applyFont="1" applyBorder="1">
      <alignment/>
      <protection/>
    </xf>
    <xf numFmtId="0" fontId="4" fillId="0" borderId="21" xfId="66" applyFont="1" applyBorder="1" applyProtection="1">
      <alignment/>
      <protection locked="0"/>
    </xf>
    <xf numFmtId="0" fontId="2" fillId="0" borderId="23" xfId="66" applyFont="1" applyBorder="1" applyProtection="1">
      <alignment/>
      <protection locked="0"/>
    </xf>
    <xf numFmtId="0" fontId="2" fillId="0" borderId="21" xfId="66" applyFont="1" applyBorder="1" applyProtection="1">
      <alignment/>
      <protection locked="0"/>
    </xf>
    <xf numFmtId="0" fontId="4" fillId="0" borderId="20" xfId="66" applyFont="1" applyBorder="1" applyProtection="1">
      <alignment/>
      <protection locked="0"/>
    </xf>
    <xf numFmtId="0" fontId="4" fillId="0" borderId="23" xfId="66" applyFont="1" applyBorder="1" applyProtection="1">
      <alignment/>
      <protection locked="0"/>
    </xf>
    <xf numFmtId="0" fontId="4" fillId="0" borderId="22" xfId="66" applyFont="1" applyBorder="1" applyProtection="1">
      <alignment/>
      <protection locked="0"/>
    </xf>
    <xf numFmtId="49" fontId="24" fillId="0" borderId="0" xfId="66" applyNumberFormat="1" applyFont="1" applyProtection="1">
      <alignment/>
      <protection locked="0"/>
    </xf>
    <xf numFmtId="0" fontId="4" fillId="0" borderId="24" xfId="66" applyFont="1" applyBorder="1" applyProtection="1">
      <alignment/>
      <protection locked="0"/>
    </xf>
    <xf numFmtId="49" fontId="24" fillId="0" borderId="13" xfId="66" applyNumberFormat="1" applyFont="1" applyBorder="1" applyProtection="1">
      <alignment/>
      <protection locked="0"/>
    </xf>
    <xf numFmtId="0" fontId="24" fillId="33" borderId="23" xfId="66" applyFont="1" applyFill="1" applyBorder="1" applyAlignment="1">
      <alignment vertical="center"/>
      <protection/>
    </xf>
    <xf numFmtId="0" fontId="24" fillId="33" borderId="21" xfId="66" applyFont="1" applyFill="1" applyBorder="1" applyAlignment="1">
      <alignment vertical="center"/>
      <protection/>
    </xf>
    <xf numFmtId="0" fontId="24" fillId="33" borderId="20" xfId="66" applyFont="1" applyFill="1" applyBorder="1" applyAlignment="1">
      <alignment vertical="center"/>
      <protection/>
    </xf>
    <xf numFmtId="38" fontId="14" fillId="33" borderId="21" xfId="66" applyNumberFormat="1" applyFont="1" applyFill="1" applyBorder="1" applyAlignment="1">
      <alignment horizontal="centerContinuous" vertical="center"/>
      <protection/>
    </xf>
    <xf numFmtId="49" fontId="25" fillId="33" borderId="21" xfId="66" applyNumberFormat="1" applyFont="1" applyFill="1" applyBorder="1" applyAlignment="1">
      <alignment horizontal="centerContinuous" vertical="center"/>
      <protection/>
    </xf>
    <xf numFmtId="49" fontId="23" fillId="33" borderId="21" xfId="66" applyNumberFormat="1" applyFont="1" applyFill="1" applyBorder="1" applyAlignment="1">
      <alignment horizontal="centerContinuous" vertical="center"/>
      <protection/>
    </xf>
    <xf numFmtId="0" fontId="4" fillId="33" borderId="44" xfId="69" applyFont="1" applyFill="1" applyBorder="1" applyAlignment="1" applyProtection="1">
      <alignment horizontal="center" vertical="center" wrapText="1"/>
      <protection locked="0"/>
    </xf>
    <xf numFmtId="0" fontId="9" fillId="0" borderId="13" xfId="68" applyBorder="1">
      <alignment/>
      <protection/>
    </xf>
    <xf numFmtId="0" fontId="9" fillId="0" borderId="18" xfId="68" applyBorder="1">
      <alignment/>
      <protection/>
    </xf>
    <xf numFmtId="0" fontId="28" fillId="0" borderId="16" xfId="68" applyFont="1" applyBorder="1">
      <alignment/>
      <protection/>
    </xf>
    <xf numFmtId="0" fontId="5" fillId="0" borderId="26" xfId="69" applyFont="1" applyBorder="1">
      <alignment/>
      <protection/>
    </xf>
    <xf numFmtId="0" fontId="5" fillId="0" borderId="21" xfId="69" applyFont="1" applyBorder="1">
      <alignment/>
      <protection/>
    </xf>
    <xf numFmtId="0" fontId="19" fillId="0" borderId="44" xfId="69" applyFont="1" applyBorder="1" applyAlignment="1" applyProtection="1">
      <alignment horizontal="center" vertical="center"/>
      <protection locked="0"/>
    </xf>
    <xf numFmtId="0" fontId="19" fillId="0" borderId="45" xfId="69" applyFont="1" applyBorder="1" applyAlignment="1" applyProtection="1">
      <alignment horizontal="center" vertical="center"/>
      <protection locked="0"/>
    </xf>
    <xf numFmtId="0" fontId="19" fillId="0" borderId="46" xfId="69" applyFont="1" applyBorder="1" applyAlignment="1" applyProtection="1">
      <alignment horizontal="center" vertical="center"/>
      <protection locked="0"/>
    </xf>
    <xf numFmtId="0" fontId="19" fillId="0" borderId="32" xfId="69" applyFont="1" applyBorder="1" applyAlignment="1" applyProtection="1">
      <alignment horizontal="center" vertical="center"/>
      <protection locked="0"/>
    </xf>
    <xf numFmtId="0" fontId="20" fillId="0" borderId="47" xfId="69" applyFont="1" applyBorder="1" applyAlignment="1" applyProtection="1">
      <alignment vertical="center"/>
      <protection locked="0"/>
    </xf>
    <xf numFmtId="0" fontId="19" fillId="0" borderId="48" xfId="69" applyFont="1" applyBorder="1" applyAlignment="1" applyProtection="1">
      <alignment horizontal="center" vertical="center"/>
      <protection locked="0"/>
    </xf>
    <xf numFmtId="0" fontId="19" fillId="0" borderId="49" xfId="69" applyFont="1" applyBorder="1" applyAlignment="1" applyProtection="1">
      <alignment horizontal="center" vertical="center"/>
      <protection locked="0"/>
    </xf>
    <xf numFmtId="0" fontId="19" fillId="0" borderId="13" xfId="69" applyFont="1" applyBorder="1" applyAlignment="1" applyProtection="1">
      <alignment horizontal="center" vertical="center"/>
      <protection locked="0"/>
    </xf>
    <xf numFmtId="0" fontId="6" fillId="34" borderId="22" xfId="66" applyFont="1" applyFill="1" applyBorder="1">
      <alignment/>
      <protection/>
    </xf>
    <xf numFmtId="49" fontId="24" fillId="0" borderId="15" xfId="66" applyNumberFormat="1" applyFont="1" applyBorder="1" applyProtection="1">
      <alignment/>
      <protection locked="0"/>
    </xf>
    <xf numFmtId="49" fontId="24" fillId="0" borderId="22" xfId="66" applyNumberFormat="1" applyFont="1" applyBorder="1" applyProtection="1">
      <alignment/>
      <protection locked="0"/>
    </xf>
    <xf numFmtId="49" fontId="24" fillId="0" borderId="12" xfId="66" applyNumberFormat="1" applyFont="1" applyBorder="1" applyProtection="1">
      <alignment/>
      <protection locked="0"/>
    </xf>
    <xf numFmtId="49" fontId="24" fillId="0" borderId="24" xfId="66" applyNumberFormat="1" applyFont="1" applyBorder="1" applyProtection="1">
      <alignment/>
      <protection locked="0"/>
    </xf>
    <xf numFmtId="49" fontId="14" fillId="33" borderId="23" xfId="66" applyNumberFormat="1" applyFont="1" applyFill="1" applyBorder="1" applyAlignment="1" applyProtection="1">
      <alignment vertical="center"/>
      <protection locked="0"/>
    </xf>
    <xf numFmtId="49" fontId="14" fillId="33" borderId="21" xfId="66" applyNumberFormat="1" applyFont="1" applyFill="1" applyBorder="1" applyAlignment="1" applyProtection="1">
      <alignment vertical="center"/>
      <protection locked="0"/>
    </xf>
    <xf numFmtId="0" fontId="5" fillId="0" borderId="0" xfId="69" applyFont="1" applyAlignment="1">
      <alignment vertical="center" wrapText="1"/>
      <protection/>
    </xf>
    <xf numFmtId="0" fontId="6" fillId="0" borderId="0" xfId="69" applyFont="1" applyAlignment="1">
      <alignment vertical="center" wrapText="1"/>
      <protection/>
    </xf>
    <xf numFmtId="0" fontId="6" fillId="33" borderId="23" xfId="69" applyFont="1" applyFill="1" applyBorder="1" applyAlignment="1">
      <alignment horizontal="centerContinuous" vertical="center"/>
      <protection/>
    </xf>
    <xf numFmtId="0" fontId="4" fillId="33" borderId="23" xfId="69" applyFont="1" applyFill="1" applyBorder="1">
      <alignment/>
      <protection/>
    </xf>
    <xf numFmtId="0" fontId="2" fillId="33" borderId="23" xfId="69" applyFont="1" applyFill="1" applyBorder="1">
      <alignment/>
      <protection/>
    </xf>
    <xf numFmtId="0" fontId="4" fillId="33" borderId="0" xfId="69" applyFont="1" applyFill="1" applyAlignment="1">
      <alignment horizontal="centerContinuous" vertical="center"/>
      <protection/>
    </xf>
    <xf numFmtId="49" fontId="12" fillId="0" borderId="0" xfId="69" applyNumberFormat="1" applyFont="1" applyAlignment="1">
      <alignment vertical="top" wrapText="1"/>
      <protection/>
    </xf>
    <xf numFmtId="0" fontId="6" fillId="0" borderId="0" xfId="69" applyFont="1" applyAlignment="1">
      <alignment vertical="center"/>
      <protection/>
    </xf>
    <xf numFmtId="0" fontId="4" fillId="0" borderId="0" xfId="69" applyFont="1" applyAlignment="1">
      <alignment horizontal="centerContinuous" vertical="center"/>
      <protection/>
    </xf>
    <xf numFmtId="0" fontId="6" fillId="33" borderId="12" xfId="69" applyFont="1" applyFill="1" applyBorder="1" applyAlignment="1">
      <alignment horizontal="center" wrapText="1"/>
      <protection/>
    </xf>
    <xf numFmtId="0" fontId="4" fillId="33" borderId="12" xfId="69" applyFont="1" applyFill="1" applyBorder="1" applyAlignment="1">
      <alignment horizontal="center" wrapText="1"/>
      <protection/>
    </xf>
    <xf numFmtId="0" fontId="4" fillId="33" borderId="44" xfId="69" applyFont="1" applyFill="1" applyBorder="1" applyAlignment="1">
      <alignment horizontal="center" vertical="center" wrapText="1"/>
      <protection/>
    </xf>
    <xf numFmtId="0" fontId="4" fillId="33" borderId="0" xfId="69" applyFont="1" applyFill="1" applyAlignment="1">
      <alignment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4" fillId="33" borderId="15" xfId="69" applyFont="1" applyFill="1" applyBorder="1" applyAlignment="1">
      <alignment vertical="top" wrapText="1"/>
      <protection/>
    </xf>
    <xf numFmtId="0" fontId="5" fillId="33" borderId="15" xfId="69" applyFont="1" applyFill="1" applyBorder="1" applyAlignment="1">
      <alignment vertical="center" wrapText="1"/>
      <protection/>
    </xf>
    <xf numFmtId="0" fontId="14" fillId="0" borderId="22" xfId="69" applyFont="1" applyBorder="1" applyProtection="1">
      <alignment/>
      <protection locked="0"/>
    </xf>
    <xf numFmtId="0" fontId="4" fillId="0" borderId="0" xfId="69" applyFont="1" applyAlignment="1">
      <alignment vertical="center"/>
      <protection/>
    </xf>
    <xf numFmtId="49" fontId="3" fillId="0" borderId="0" xfId="69" applyNumberFormat="1" applyFont="1" applyAlignment="1">
      <alignment vertical="top" wrapText="1"/>
      <protection/>
    </xf>
    <xf numFmtId="0" fontId="4" fillId="33" borderId="23" xfId="69" applyFont="1" applyFill="1" applyBorder="1" applyAlignment="1">
      <alignment vertical="center" wrapText="1"/>
      <protection/>
    </xf>
    <xf numFmtId="0" fontId="4" fillId="33" borderId="23" xfId="69" applyFont="1" applyFill="1" applyBorder="1" applyAlignment="1" applyProtection="1">
      <alignment vertical="center" wrapText="1"/>
      <protection locked="0"/>
    </xf>
    <xf numFmtId="0" fontId="4" fillId="33" borderId="23" xfId="69" applyFont="1" applyFill="1" applyBorder="1" applyAlignment="1" applyProtection="1">
      <alignment vertical="center"/>
      <protection locked="0"/>
    </xf>
    <xf numFmtId="0" fontId="5" fillId="33" borderId="22" xfId="69" applyFont="1" applyFill="1" applyBorder="1" applyAlignment="1">
      <alignment horizontal="center" vertical="center"/>
      <protection/>
    </xf>
    <xf numFmtId="0" fontId="5" fillId="33" borderId="15" xfId="69" applyFont="1" applyFill="1" applyBorder="1" applyAlignment="1">
      <alignment horizontal="center" vertical="center" wrapText="1"/>
      <protection/>
    </xf>
    <xf numFmtId="0" fontId="2" fillId="33" borderId="15" xfId="69" applyFont="1" applyFill="1" applyBorder="1" applyAlignment="1" applyProtection="1">
      <alignment horizontal="center" vertical="center" wrapText="1"/>
      <protection locked="0"/>
    </xf>
    <xf numFmtId="49" fontId="15" fillId="33" borderId="22" xfId="69" applyNumberFormat="1" applyFont="1" applyFill="1" applyBorder="1">
      <alignment/>
      <protection/>
    </xf>
    <xf numFmtId="0" fontId="6" fillId="33" borderId="0" xfId="69" applyFont="1" applyFill="1" applyAlignment="1">
      <alignment vertical="center"/>
      <protection/>
    </xf>
    <xf numFmtId="49" fontId="3" fillId="33" borderId="22" xfId="69" applyNumberFormat="1" applyFont="1" applyFill="1" applyBorder="1">
      <alignment/>
      <protection/>
    </xf>
    <xf numFmtId="49" fontId="12" fillId="33" borderId="22" xfId="69" applyNumberFormat="1" applyFont="1" applyFill="1" applyBorder="1" applyAlignment="1">
      <alignment wrapText="1"/>
      <protection/>
    </xf>
    <xf numFmtId="49" fontId="16" fillId="33" borderId="15" xfId="69" applyNumberFormat="1" applyFont="1" applyFill="1" applyBorder="1" applyAlignment="1">
      <alignment vertical="center" wrapText="1"/>
      <protection/>
    </xf>
    <xf numFmtId="49" fontId="16" fillId="33" borderId="15" xfId="69" applyNumberFormat="1" applyFont="1" applyFill="1" applyBorder="1" applyAlignment="1">
      <alignment wrapText="1"/>
      <protection/>
    </xf>
    <xf numFmtId="0" fontId="4" fillId="33" borderId="0" xfId="69" applyFont="1" applyFill="1">
      <alignment/>
      <protection/>
    </xf>
    <xf numFmtId="0" fontId="6" fillId="0" borderId="0" xfId="69" applyFont="1" applyAlignment="1">
      <alignment wrapText="1"/>
      <protection/>
    </xf>
    <xf numFmtId="0" fontId="19" fillId="0" borderId="0" xfId="69" applyFont="1" applyAlignment="1" applyProtection="1">
      <alignment horizontal="center" vertical="center"/>
      <protection locked="0"/>
    </xf>
    <xf numFmtId="0" fontId="19" fillId="33" borderId="0" xfId="69" applyFont="1" applyFill="1" applyAlignment="1">
      <alignment vertical="center"/>
      <protection/>
    </xf>
    <xf numFmtId="0" fontId="19" fillId="0" borderId="0" xfId="69" applyFont="1" applyAlignment="1">
      <alignment vertical="center"/>
      <protection/>
    </xf>
    <xf numFmtId="0" fontId="19" fillId="0" borderId="0" xfId="69" applyFont="1" applyAlignment="1">
      <alignment horizontal="center" vertical="center"/>
      <protection/>
    </xf>
    <xf numFmtId="0" fontId="12" fillId="0" borderId="0" xfId="69" applyFont="1" applyAlignment="1">
      <alignment wrapText="1"/>
      <protection/>
    </xf>
    <xf numFmtId="0" fontId="6" fillId="0" borderId="0" xfId="69" applyFont="1" applyAlignment="1">
      <alignment horizontal="center" vertical="center" wrapText="1"/>
      <protection/>
    </xf>
    <xf numFmtId="49" fontId="4" fillId="0" borderId="0" xfId="69" applyNumberFormat="1" applyFont="1" applyAlignment="1">
      <alignment horizontal="right" wrapText="1"/>
      <protection/>
    </xf>
    <xf numFmtId="49" fontId="2" fillId="0" borderId="0" xfId="69" applyNumberFormat="1" applyFont="1" applyAlignment="1">
      <alignment vertical="center"/>
      <protection/>
    </xf>
    <xf numFmtId="49" fontId="4" fillId="0" borderId="0" xfId="69" applyNumberFormat="1" applyFont="1">
      <alignment/>
      <protection/>
    </xf>
    <xf numFmtId="49" fontId="2" fillId="0" borderId="0" xfId="69" applyNumberFormat="1" applyFont="1">
      <alignment/>
      <protection/>
    </xf>
    <xf numFmtId="0" fontId="5" fillId="0" borderId="0" xfId="66" applyFont="1" applyAlignment="1">
      <alignment vertical="center"/>
      <protection/>
    </xf>
    <xf numFmtId="0" fontId="23" fillId="0" borderId="20" xfId="66" applyFont="1" applyBorder="1" applyAlignment="1">
      <alignment vertical="top"/>
      <protection/>
    </xf>
    <xf numFmtId="0" fontId="15" fillId="34" borderId="0" xfId="66" applyFont="1" applyFill="1">
      <alignment/>
      <protection/>
    </xf>
    <xf numFmtId="0" fontId="23" fillId="34" borderId="0" xfId="66" applyFont="1" applyFill="1" applyAlignment="1">
      <alignment horizontal="centerContinuous" vertical="center"/>
      <protection/>
    </xf>
    <xf numFmtId="0" fontId="23" fillId="34" borderId="0" xfId="66" applyFont="1" applyFill="1" applyAlignment="1">
      <alignment vertical="center"/>
      <protection/>
    </xf>
    <xf numFmtId="0" fontId="5" fillId="0" borderId="22" xfId="66" applyFont="1" applyBorder="1" applyAlignment="1">
      <alignment vertical="center"/>
      <protection/>
    </xf>
    <xf numFmtId="49" fontId="2" fillId="0" borderId="0" xfId="66" applyNumberFormat="1" applyFont="1" applyAlignment="1">
      <alignment vertical="top"/>
      <protection/>
    </xf>
    <xf numFmtId="49" fontId="23" fillId="0" borderId="0" xfId="66" applyNumberFormat="1" applyFont="1" applyAlignment="1">
      <alignment vertical="center"/>
      <protection/>
    </xf>
    <xf numFmtId="49" fontId="23" fillId="0" borderId="0" xfId="66" applyNumberFormat="1" applyFont="1">
      <alignment/>
      <protection/>
    </xf>
    <xf numFmtId="0" fontId="23" fillId="0" borderId="0" xfId="66" applyFont="1">
      <alignment/>
      <protection/>
    </xf>
    <xf numFmtId="0" fontId="2" fillId="0" borderId="0" xfId="66" applyFont="1" applyAlignment="1">
      <alignment vertical="top"/>
      <protection/>
    </xf>
    <xf numFmtId="49" fontId="24" fillId="0" borderId="0" xfId="66" applyNumberFormat="1" applyFont="1">
      <alignment/>
      <protection/>
    </xf>
    <xf numFmtId="0" fontId="23" fillId="34" borderId="0" xfId="66" applyFont="1" applyFill="1">
      <alignment/>
      <protection/>
    </xf>
    <xf numFmtId="0" fontId="15" fillId="34" borderId="0" xfId="66" applyFont="1" applyFill="1" applyAlignment="1">
      <alignment vertical="top"/>
      <protection/>
    </xf>
    <xf numFmtId="0" fontId="4" fillId="34" borderId="0" xfId="66" applyFont="1" applyFill="1" applyAlignment="1">
      <alignment vertical="top"/>
      <protection/>
    </xf>
    <xf numFmtId="0" fontId="23" fillId="34" borderId="0" xfId="66" applyFont="1" applyFill="1" applyAlignment="1">
      <alignment vertical="top"/>
      <protection/>
    </xf>
    <xf numFmtId="0" fontId="23" fillId="0" borderId="22" xfId="66" applyFont="1" applyBorder="1" applyAlignment="1">
      <alignment vertical="top"/>
      <protection/>
    </xf>
    <xf numFmtId="49" fontId="23" fillId="0" borderId="0" xfId="66" applyNumberFormat="1" applyFont="1" applyAlignment="1">
      <alignment vertical="top"/>
      <protection/>
    </xf>
    <xf numFmtId="0" fontId="4" fillId="0" borderId="22" xfId="66" applyFont="1" applyBorder="1" applyAlignment="1">
      <alignment horizontal="centerContinuous"/>
      <protection/>
    </xf>
    <xf numFmtId="38" fontId="25" fillId="0" borderId="0" xfId="66" applyNumberFormat="1" applyFont="1" applyAlignment="1">
      <alignment horizontal="centerContinuous"/>
      <protection/>
    </xf>
    <xf numFmtId="0" fontId="4" fillId="0" borderId="0" xfId="66" applyFont="1" applyAlignment="1">
      <alignment horizontal="centerContinuous"/>
      <protection/>
    </xf>
    <xf numFmtId="0" fontId="14" fillId="34" borderId="0" xfId="66" applyFont="1" applyFill="1" applyAlignment="1">
      <alignment vertical="top"/>
      <protection/>
    </xf>
    <xf numFmtId="38" fontId="25" fillId="0" borderId="0" xfId="66" applyNumberFormat="1" applyFont="1" applyAlignment="1" quotePrefix="1">
      <alignment horizontal="centerContinuous"/>
      <protection/>
    </xf>
    <xf numFmtId="49" fontId="23" fillId="0" borderId="0" xfId="66" applyNumberFormat="1" applyFont="1" applyAlignment="1">
      <alignment horizontal="centerContinuous"/>
      <protection/>
    </xf>
    <xf numFmtId="49" fontId="5" fillId="0" borderId="0" xfId="66" applyNumberFormat="1" applyFont="1">
      <alignment/>
      <protection/>
    </xf>
    <xf numFmtId="0" fontId="5" fillId="0" borderId="20" xfId="66" applyFont="1" applyBorder="1" applyAlignment="1">
      <alignment vertical="center"/>
      <protection/>
    </xf>
    <xf numFmtId="0" fontId="14" fillId="34" borderId="0" xfId="66" applyFont="1" applyFill="1" applyAlignment="1">
      <alignment horizontal="centerContinuous" vertical="top"/>
      <protection/>
    </xf>
    <xf numFmtId="0" fontId="5" fillId="0" borderId="22" xfId="66" applyFont="1" applyBorder="1" applyAlignment="1">
      <alignment vertical="top"/>
      <protection/>
    </xf>
    <xf numFmtId="38" fontId="25" fillId="0" borderId="0" xfId="66" applyNumberFormat="1" applyFont="1" applyAlignment="1">
      <alignment horizontal="centerContinuous" vertical="top"/>
      <protection/>
    </xf>
    <xf numFmtId="0" fontId="23" fillId="0" borderId="0" xfId="66" applyFont="1" applyAlignment="1">
      <alignment horizontal="centerContinuous" vertical="top"/>
      <protection/>
    </xf>
    <xf numFmtId="0" fontId="23" fillId="0" borderId="0" xfId="66" applyFont="1" applyAlignment="1">
      <alignment horizontal="centerContinuous"/>
      <protection/>
    </xf>
    <xf numFmtId="49" fontId="4" fillId="0" borderId="0" xfId="66" applyNumberFormat="1" applyFont="1" applyAlignment="1">
      <alignment vertical="top"/>
      <protection/>
    </xf>
    <xf numFmtId="38" fontId="14" fillId="0" borderId="0" xfId="66" applyNumberFormat="1" applyFont="1" applyAlignment="1">
      <alignment horizontal="centerContinuous" vertical="top"/>
      <protection/>
    </xf>
    <xf numFmtId="0" fontId="9" fillId="33" borderId="0" xfId="67" applyFill="1">
      <alignment/>
      <protection/>
    </xf>
    <xf numFmtId="0" fontId="5" fillId="0" borderId="20" xfId="66" applyFont="1" applyBorder="1" applyAlignment="1">
      <alignment vertical="top"/>
      <protection/>
    </xf>
    <xf numFmtId="0" fontId="15" fillId="0" borderId="22" xfId="66" applyFont="1" applyBorder="1" applyAlignment="1">
      <alignment horizontal="centerContinuous" vertical="center"/>
      <protection/>
    </xf>
    <xf numFmtId="0" fontId="11" fillId="0" borderId="0" xfId="66" applyFont="1" applyAlignment="1">
      <alignment vertical="center"/>
      <protection/>
    </xf>
    <xf numFmtId="0" fontId="11" fillId="0" borderId="22" xfId="66" applyFont="1" applyBorder="1" applyAlignment="1">
      <alignment vertical="center"/>
      <protection/>
    </xf>
    <xf numFmtId="0" fontId="11" fillId="34" borderId="0" xfId="66" applyFont="1" applyFill="1">
      <alignment/>
      <protection/>
    </xf>
    <xf numFmtId="0" fontId="25" fillId="0" borderId="0" xfId="66" applyFont="1" applyAlignment="1">
      <alignment horizontal="centerContinuous" vertical="center"/>
      <protection/>
    </xf>
    <xf numFmtId="0" fontId="5" fillId="0" borderId="22" xfId="66" applyFont="1" applyBorder="1">
      <alignment/>
      <protection/>
    </xf>
    <xf numFmtId="0" fontId="4" fillId="0" borderId="24" xfId="66" applyFont="1" applyBorder="1">
      <alignment/>
      <protection/>
    </xf>
    <xf numFmtId="0" fontId="5" fillId="0" borderId="13" xfId="66" applyFont="1" applyBorder="1">
      <alignment/>
      <protection/>
    </xf>
    <xf numFmtId="0" fontId="15" fillId="0" borderId="22" xfId="66" applyFont="1" applyBorder="1">
      <alignment/>
      <protection/>
    </xf>
    <xf numFmtId="49" fontId="2" fillId="0" borderId="0" xfId="66" applyNumberFormat="1" applyFont="1">
      <alignment/>
      <protection/>
    </xf>
    <xf numFmtId="0" fontId="11" fillId="34" borderId="0" xfId="66" applyFont="1" applyFill="1" applyAlignment="1">
      <alignment vertical="top"/>
      <protection/>
    </xf>
    <xf numFmtId="0" fontId="4" fillId="0" borderId="22" xfId="66" applyFont="1" applyBorder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15" fillId="34" borderId="0" xfId="66" applyFont="1" applyFill="1" applyAlignment="1">
      <alignment horizontal="centerContinuous"/>
      <protection/>
    </xf>
    <xf numFmtId="3" fontId="25" fillId="0" borderId="0" xfId="66" applyNumberFormat="1" applyFont="1" applyAlignment="1" applyProtection="1">
      <alignment horizontal="centerContinuous"/>
      <protection locked="0"/>
    </xf>
    <xf numFmtId="0" fontId="4" fillId="0" borderId="0" xfId="66" applyFont="1" applyAlignment="1" applyProtection="1">
      <alignment horizontal="centerContinuous"/>
      <protection locked="0"/>
    </xf>
    <xf numFmtId="0" fontId="4" fillId="0" borderId="21" xfId="66" applyFont="1" applyBorder="1" applyAlignment="1">
      <alignment horizontal="centerContinuous"/>
      <protection/>
    </xf>
    <xf numFmtId="38" fontId="19" fillId="0" borderId="0" xfId="66" applyNumberFormat="1" applyFont="1" applyAlignment="1">
      <alignment horizontal="centerContinuous"/>
      <protection/>
    </xf>
    <xf numFmtId="0" fontId="11" fillId="0" borderId="0" xfId="66" applyFont="1" applyAlignment="1">
      <alignment vertical="top"/>
      <protection/>
    </xf>
    <xf numFmtId="0" fontId="4" fillId="33" borderId="15" xfId="69" applyFont="1" applyFill="1" applyBorder="1" applyAlignment="1">
      <alignment horizontal="left" vertical="top" wrapText="1"/>
      <protection/>
    </xf>
    <xf numFmtId="0" fontId="4" fillId="33" borderId="15" xfId="69" applyFont="1" applyFill="1" applyBorder="1" applyAlignment="1" applyProtection="1">
      <alignment horizontal="center" vertical="top" wrapText="1"/>
      <protection locked="0"/>
    </xf>
    <xf numFmtId="0" fontId="6" fillId="33" borderId="50" xfId="69" applyFont="1" applyFill="1" applyBorder="1" applyAlignment="1" applyProtection="1">
      <alignment horizontal="center" vertical="center" wrapText="1"/>
      <protection locked="0"/>
    </xf>
    <xf numFmtId="0" fontId="2" fillId="33" borderId="51" xfId="69" applyFont="1" applyFill="1" applyBorder="1" applyAlignment="1" applyProtection="1">
      <alignment horizontal="center" vertical="center" wrapText="1"/>
      <protection locked="0"/>
    </xf>
    <xf numFmtId="0" fontId="2" fillId="33" borderId="52" xfId="69" applyFont="1" applyFill="1" applyBorder="1" applyAlignment="1" applyProtection="1">
      <alignment horizontal="center" vertical="center" wrapText="1"/>
      <protection locked="0"/>
    </xf>
    <xf numFmtId="0" fontId="5" fillId="33" borderId="44" xfId="69" applyFont="1" applyFill="1" applyBorder="1" applyAlignment="1" applyProtection="1">
      <alignment horizontal="left" vertical="center" wrapText="1"/>
      <protection locked="0"/>
    </xf>
    <xf numFmtId="49" fontId="17" fillId="33" borderId="15" xfId="69" applyNumberFormat="1" applyFont="1" applyFill="1" applyBorder="1" applyAlignment="1">
      <alignment vertical="top" wrapText="1"/>
      <protection/>
    </xf>
    <xf numFmtId="49" fontId="5" fillId="33" borderId="15" xfId="69" applyNumberFormat="1" applyFont="1" applyFill="1" applyBorder="1" applyAlignment="1" applyProtection="1">
      <alignment horizontal="center" vertical="top" wrapText="1"/>
      <protection locked="0"/>
    </xf>
    <xf numFmtId="49" fontId="16" fillId="33" borderId="15" xfId="69" applyNumberFormat="1" applyFont="1" applyFill="1" applyBorder="1" applyAlignment="1" applyProtection="1">
      <alignment horizontal="right" vertical="top" wrapText="1"/>
      <protection locked="0"/>
    </xf>
    <xf numFmtId="49" fontId="17" fillId="33" borderId="15" xfId="69" applyNumberFormat="1" applyFont="1" applyFill="1" applyBorder="1" applyAlignment="1" applyProtection="1">
      <alignment vertical="top" wrapText="1"/>
      <protection locked="0"/>
    </xf>
    <xf numFmtId="0" fontId="30" fillId="0" borderId="0" xfId="68" applyFont="1">
      <alignment/>
      <protection/>
    </xf>
    <xf numFmtId="0" fontId="31" fillId="0" borderId="0" xfId="68" applyFont="1">
      <alignment/>
      <protection/>
    </xf>
    <xf numFmtId="0" fontId="26" fillId="0" borderId="0" xfId="68" applyFont="1">
      <alignment/>
      <protection/>
    </xf>
    <xf numFmtId="0" fontId="35" fillId="0" borderId="0" xfId="68" applyFont="1">
      <alignment/>
      <protection/>
    </xf>
    <xf numFmtId="0" fontId="4" fillId="33" borderId="53" xfId="69" applyFont="1" applyFill="1" applyBorder="1" applyAlignment="1" applyProtection="1">
      <alignment horizontal="center" vertical="center" wrapText="1"/>
      <protection locked="0"/>
    </xf>
    <xf numFmtId="0" fontId="4" fillId="33" borderId="54" xfId="69" applyFont="1" applyFill="1" applyBorder="1" applyAlignment="1" applyProtection="1">
      <alignment horizontal="center" vertical="center" wrapText="1"/>
      <protection locked="0"/>
    </xf>
    <xf numFmtId="0" fontId="4" fillId="33" borderId="55" xfId="69" applyFont="1" applyFill="1" applyBorder="1" applyAlignment="1" applyProtection="1">
      <alignment horizontal="center" vertical="center" wrapText="1"/>
      <protection locked="0"/>
    </xf>
    <xf numFmtId="0" fontId="4" fillId="33" borderId="56" xfId="69" applyFont="1" applyFill="1" applyBorder="1" applyAlignment="1" applyProtection="1">
      <alignment horizontal="center" vertical="center" wrapText="1"/>
      <protection locked="0"/>
    </xf>
    <xf numFmtId="0" fontId="4" fillId="33" borderId="2" xfId="69" applyFont="1" applyFill="1" applyBorder="1" applyAlignment="1" applyProtection="1">
      <alignment horizontal="center" vertical="center" wrapText="1"/>
      <protection locked="0"/>
    </xf>
    <xf numFmtId="0" fontId="4" fillId="33" borderId="57" xfId="69" applyFont="1" applyFill="1" applyBorder="1" applyAlignment="1" applyProtection="1">
      <alignment horizontal="center" vertical="center" wrapText="1"/>
      <protection locked="0"/>
    </xf>
    <xf numFmtId="0" fontId="26" fillId="33" borderId="0" xfId="67" applyFont="1" applyFill="1" applyAlignment="1">
      <alignment vertical="center"/>
      <protection/>
    </xf>
    <xf numFmtId="0" fontId="27" fillId="0" borderId="58" xfId="67" applyFont="1" applyBorder="1" applyAlignment="1">
      <alignment vertical="center"/>
      <protection/>
    </xf>
    <xf numFmtId="0" fontId="25" fillId="0" borderId="0" xfId="66" applyFont="1" applyAlignment="1">
      <alignment horizontal="center" vertical="center"/>
      <protection/>
    </xf>
    <xf numFmtId="182" fontId="25" fillId="0" borderId="18" xfId="66" applyNumberFormat="1" applyFont="1" applyBorder="1" applyAlignment="1" applyProtection="1">
      <alignment horizontal="right"/>
      <protection locked="0"/>
    </xf>
    <xf numFmtId="182" fontId="25" fillId="0" borderId="19" xfId="66" applyNumberFormat="1" applyFont="1" applyBorder="1" applyAlignment="1" applyProtection="1">
      <alignment horizontal="right"/>
      <protection locked="0"/>
    </xf>
    <xf numFmtId="182" fontId="25" fillId="0" borderId="2" xfId="66" applyNumberFormat="1" applyFont="1" applyBorder="1" applyAlignment="1" applyProtection="1">
      <alignment horizontal="right"/>
      <protection locked="0"/>
    </xf>
    <xf numFmtId="182" fontId="25" fillId="0" borderId="59" xfId="66" applyNumberFormat="1" applyFont="1" applyBorder="1" applyAlignment="1" applyProtection="1">
      <alignment horizontal="right"/>
      <protection locked="0"/>
    </xf>
    <xf numFmtId="38" fontId="14" fillId="0" borderId="0" xfId="66" applyNumberFormat="1" applyFont="1" applyAlignment="1">
      <alignment horizontal="center" vertical="top"/>
      <protection/>
    </xf>
    <xf numFmtId="3" fontId="25" fillId="0" borderId="0" xfId="66" applyNumberFormat="1" applyFont="1" applyAlignment="1" applyProtection="1">
      <alignment horizontal="center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03家計プラン計算書 た～ 2" xfId="66"/>
    <cellStyle name="標準_w2000計算表" xfId="67"/>
    <cellStyle name="標準_家計計算表使用上の留意点" xfId="68"/>
    <cellStyle name="標準_万有製薬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36</xdr:row>
      <xdr:rowOff>180975</xdr:rowOff>
    </xdr:from>
    <xdr:to>
      <xdr:col>9</xdr:col>
      <xdr:colOff>781050</xdr:colOff>
      <xdr:row>39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914400" y="8067675"/>
          <a:ext cx="6429375" cy="723900"/>
          <a:chOff x="2721427" y="8548272"/>
          <a:chExt cx="3636818" cy="814093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2721427" y="8565571"/>
            <a:ext cx="3636818" cy="79679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住友生命保険相互会社　　法人ソリューション室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〒１０４－８４３０　東京都中央区築地７－１８－２４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電話（０３）５５５０ー５４３０</a:t>
            </a:r>
          </a:p>
        </xdr:txBody>
      </xdr:sp>
      <xdr:sp>
        <xdr:nvSpPr>
          <xdr:cNvPr id="3" name="四角形: 角を丸くする 3"/>
          <xdr:cNvSpPr>
            <a:spLocks/>
          </xdr:cNvSpPr>
        </xdr:nvSpPr>
        <xdr:spPr>
          <a:xfrm>
            <a:off x="3110567" y="8548272"/>
            <a:ext cx="2913091" cy="658194"/>
          </a:xfrm>
          <a:prstGeom prst="roundRect">
            <a:avLst/>
          </a:prstGeom>
          <a:noFill/>
          <a:ln w="635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資料に関するお問合せ先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11</xdr:row>
      <xdr:rowOff>314325</xdr:rowOff>
    </xdr:from>
    <xdr:to>
      <xdr:col>16</xdr:col>
      <xdr:colOff>457200</xdr:colOff>
      <xdr:row>30</xdr:row>
      <xdr:rowOff>276225</xdr:rowOff>
    </xdr:to>
    <xdr:sp>
      <xdr:nvSpPr>
        <xdr:cNvPr id="1" name="Line 3"/>
        <xdr:cNvSpPr>
          <a:spLocks/>
        </xdr:cNvSpPr>
      </xdr:nvSpPr>
      <xdr:spPr>
        <a:xfrm>
          <a:off x="10172700" y="3257550"/>
          <a:ext cx="9525" cy="61150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20</xdr:row>
      <xdr:rowOff>9525</xdr:rowOff>
    </xdr:from>
    <xdr:to>
      <xdr:col>11</xdr:col>
      <xdr:colOff>323850</xdr:colOff>
      <xdr:row>30</xdr:row>
      <xdr:rowOff>295275</xdr:rowOff>
    </xdr:to>
    <xdr:sp>
      <xdr:nvSpPr>
        <xdr:cNvPr id="2" name="Line 1"/>
        <xdr:cNvSpPr>
          <a:spLocks/>
        </xdr:cNvSpPr>
      </xdr:nvSpPr>
      <xdr:spPr>
        <a:xfrm>
          <a:off x="6372225" y="5867400"/>
          <a:ext cx="0" cy="35242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17</xdr:row>
      <xdr:rowOff>9525</xdr:rowOff>
    </xdr:from>
    <xdr:to>
      <xdr:col>25</xdr:col>
      <xdr:colOff>371475</xdr:colOff>
      <xdr:row>31</xdr:row>
      <xdr:rowOff>9525</xdr:rowOff>
    </xdr:to>
    <xdr:sp>
      <xdr:nvSpPr>
        <xdr:cNvPr id="3" name="Line 2"/>
        <xdr:cNvSpPr>
          <a:spLocks/>
        </xdr:cNvSpPr>
      </xdr:nvSpPr>
      <xdr:spPr>
        <a:xfrm>
          <a:off x="16135350" y="4895850"/>
          <a:ext cx="0" cy="45339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361950</xdr:colOff>
      <xdr:row>13</xdr:row>
      <xdr:rowOff>0</xdr:rowOff>
    </xdr:from>
    <xdr:to>
      <xdr:col>22</xdr:col>
      <xdr:colOff>361950</xdr:colOff>
      <xdr:row>31</xdr:row>
      <xdr:rowOff>0</xdr:rowOff>
    </xdr:to>
    <xdr:sp>
      <xdr:nvSpPr>
        <xdr:cNvPr id="4" name="Line 3"/>
        <xdr:cNvSpPr>
          <a:spLocks/>
        </xdr:cNvSpPr>
      </xdr:nvSpPr>
      <xdr:spPr>
        <a:xfrm>
          <a:off x="14049375" y="3590925"/>
          <a:ext cx="0" cy="5829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5</xdr:row>
      <xdr:rowOff>38100</xdr:rowOff>
    </xdr:from>
    <xdr:to>
      <xdr:col>43</xdr:col>
      <xdr:colOff>590550</xdr:colOff>
      <xdr:row>6</xdr:row>
      <xdr:rowOff>38100</xdr:rowOff>
    </xdr:to>
    <xdr:sp>
      <xdr:nvSpPr>
        <xdr:cNvPr id="5" name="Rectangle 4"/>
        <xdr:cNvSpPr>
          <a:spLocks/>
        </xdr:cNvSpPr>
      </xdr:nvSpPr>
      <xdr:spPr>
        <a:xfrm>
          <a:off x="20774025" y="1143000"/>
          <a:ext cx="50482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0</xdr:rowOff>
    </xdr:from>
    <xdr:to>
      <xdr:col>42</xdr:col>
      <xdr:colOff>523875</xdr:colOff>
      <xdr:row>8</xdr:row>
      <xdr:rowOff>0</xdr:rowOff>
    </xdr:to>
    <xdr:sp>
      <xdr:nvSpPr>
        <xdr:cNvPr id="6" name="Rectangle 5"/>
        <xdr:cNvSpPr>
          <a:spLocks/>
        </xdr:cNvSpPr>
      </xdr:nvSpPr>
      <xdr:spPr>
        <a:xfrm>
          <a:off x="20021550" y="1828800"/>
          <a:ext cx="504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42</xdr:col>
      <xdr:colOff>542925</xdr:colOff>
      <xdr:row>15</xdr:row>
      <xdr:rowOff>314325</xdr:rowOff>
    </xdr:to>
    <xdr:sp>
      <xdr:nvSpPr>
        <xdr:cNvPr id="8" name="Rectangle 7"/>
        <xdr:cNvSpPr>
          <a:spLocks/>
        </xdr:cNvSpPr>
      </xdr:nvSpPr>
      <xdr:spPr>
        <a:xfrm>
          <a:off x="20012025" y="42386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15</xdr:row>
      <xdr:rowOff>314325</xdr:rowOff>
    </xdr:from>
    <xdr:to>
      <xdr:col>42</xdr:col>
      <xdr:colOff>523875</xdr:colOff>
      <xdr:row>17</xdr:row>
      <xdr:rowOff>0</xdr:rowOff>
    </xdr:to>
    <xdr:sp>
      <xdr:nvSpPr>
        <xdr:cNvPr id="9" name="Rectangle 8"/>
        <xdr:cNvSpPr>
          <a:spLocks/>
        </xdr:cNvSpPr>
      </xdr:nvSpPr>
      <xdr:spPr>
        <a:xfrm>
          <a:off x="20012025" y="45529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17</xdr:row>
      <xdr:rowOff>9525</xdr:rowOff>
    </xdr:from>
    <xdr:to>
      <xdr:col>42</xdr:col>
      <xdr:colOff>657225</xdr:colOff>
      <xdr:row>18</xdr:row>
      <xdr:rowOff>9525</xdr:rowOff>
    </xdr:to>
    <xdr:sp>
      <xdr:nvSpPr>
        <xdr:cNvPr id="10" name="Rectangle 9"/>
        <xdr:cNvSpPr>
          <a:spLocks/>
        </xdr:cNvSpPr>
      </xdr:nvSpPr>
      <xdr:spPr>
        <a:xfrm>
          <a:off x="20069175" y="4895850"/>
          <a:ext cx="590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18</xdr:row>
      <xdr:rowOff>0</xdr:rowOff>
    </xdr:from>
    <xdr:to>
      <xdr:col>42</xdr:col>
      <xdr:colOff>600075</xdr:colOff>
      <xdr:row>18</xdr:row>
      <xdr:rowOff>314325</xdr:rowOff>
    </xdr:to>
    <xdr:sp>
      <xdr:nvSpPr>
        <xdr:cNvPr id="11" name="Rectangle 10"/>
        <xdr:cNvSpPr>
          <a:spLocks/>
        </xdr:cNvSpPr>
      </xdr:nvSpPr>
      <xdr:spPr>
        <a:xfrm>
          <a:off x="20012025" y="5210175"/>
          <a:ext cx="590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19</xdr:row>
      <xdr:rowOff>0</xdr:rowOff>
    </xdr:from>
    <xdr:to>
      <xdr:col>42</xdr:col>
      <xdr:colOff>600075</xdr:colOff>
      <xdr:row>20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20031075" y="5534025"/>
          <a:ext cx="5715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1824990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47625</xdr:rowOff>
    </xdr:from>
    <xdr:to>
      <xdr:col>8</xdr:col>
      <xdr:colOff>352425</xdr:colOff>
      <xdr:row>20</xdr:row>
      <xdr:rowOff>314325</xdr:rowOff>
    </xdr:to>
    <xdr:sp>
      <xdr:nvSpPr>
        <xdr:cNvPr id="14" name="Line 13"/>
        <xdr:cNvSpPr>
          <a:spLocks/>
        </xdr:cNvSpPr>
      </xdr:nvSpPr>
      <xdr:spPr>
        <a:xfrm flipH="1">
          <a:off x="4486275" y="3314700"/>
          <a:ext cx="0" cy="28575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552450</xdr:colOff>
      <xdr:row>22</xdr:row>
      <xdr:rowOff>9525</xdr:rowOff>
    </xdr:from>
    <xdr:to>
      <xdr:col>18</xdr:col>
      <xdr:colOff>552450</xdr:colOff>
      <xdr:row>30</xdr:row>
      <xdr:rowOff>295275</xdr:rowOff>
    </xdr:to>
    <xdr:sp>
      <xdr:nvSpPr>
        <xdr:cNvPr id="15" name="Line 14"/>
        <xdr:cNvSpPr>
          <a:spLocks/>
        </xdr:cNvSpPr>
      </xdr:nvSpPr>
      <xdr:spPr>
        <a:xfrm>
          <a:off x="11830050" y="6515100"/>
          <a:ext cx="0" cy="28765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12</xdr:row>
      <xdr:rowOff>19050</xdr:rowOff>
    </xdr:from>
    <xdr:to>
      <xdr:col>24</xdr:col>
      <xdr:colOff>390525</xdr:colOff>
      <xdr:row>16</xdr:row>
      <xdr:rowOff>295275</xdr:rowOff>
    </xdr:to>
    <xdr:sp>
      <xdr:nvSpPr>
        <xdr:cNvPr id="16" name="Line 15"/>
        <xdr:cNvSpPr>
          <a:spLocks/>
        </xdr:cNvSpPr>
      </xdr:nvSpPr>
      <xdr:spPr>
        <a:xfrm flipH="1">
          <a:off x="15382875" y="3286125"/>
          <a:ext cx="0" cy="15716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390525</xdr:colOff>
      <xdr:row>18</xdr:row>
      <xdr:rowOff>38100</xdr:rowOff>
    </xdr:from>
    <xdr:to>
      <xdr:col>24</xdr:col>
      <xdr:colOff>390525</xdr:colOff>
      <xdr:row>31</xdr:row>
      <xdr:rowOff>0</xdr:rowOff>
    </xdr:to>
    <xdr:sp>
      <xdr:nvSpPr>
        <xdr:cNvPr id="17" name="Line 16"/>
        <xdr:cNvSpPr>
          <a:spLocks/>
        </xdr:cNvSpPr>
      </xdr:nvSpPr>
      <xdr:spPr>
        <a:xfrm>
          <a:off x="15382875" y="5248275"/>
          <a:ext cx="0" cy="41719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504825</xdr:colOff>
      <xdr:row>20</xdr:row>
      <xdr:rowOff>19050</xdr:rowOff>
    </xdr:from>
    <xdr:to>
      <xdr:col>28</xdr:col>
      <xdr:colOff>504825</xdr:colOff>
      <xdr:row>20</xdr:row>
      <xdr:rowOff>295275</xdr:rowOff>
    </xdr:to>
    <xdr:sp>
      <xdr:nvSpPr>
        <xdr:cNvPr id="18" name="Line 17"/>
        <xdr:cNvSpPr>
          <a:spLocks/>
        </xdr:cNvSpPr>
      </xdr:nvSpPr>
      <xdr:spPr>
        <a:xfrm>
          <a:off x="17907000" y="5876925"/>
          <a:ext cx="0" cy="2762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514350</xdr:colOff>
      <xdr:row>35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20012025" y="1009650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514350</xdr:colOff>
      <xdr:row>35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20012025" y="1009650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514350</xdr:colOff>
      <xdr:row>35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20012025" y="10096500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542925</xdr:colOff>
      <xdr:row>35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20012025" y="100965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542925</xdr:colOff>
      <xdr:row>35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20012025" y="100965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542925</xdr:colOff>
      <xdr:row>35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20012025" y="100965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542925</xdr:colOff>
      <xdr:row>35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20012025" y="1009650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35</xdr:row>
      <xdr:rowOff>0</xdr:rowOff>
    </xdr:from>
    <xdr:to>
      <xdr:col>42</xdr:col>
      <xdr:colOff>657225</xdr:colOff>
      <xdr:row>35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20069175" y="1009650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35</xdr:row>
      <xdr:rowOff>0</xdr:rowOff>
    </xdr:from>
    <xdr:to>
      <xdr:col>42</xdr:col>
      <xdr:colOff>600075</xdr:colOff>
      <xdr:row>35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20012025" y="1009650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35</xdr:row>
      <xdr:rowOff>0</xdr:rowOff>
    </xdr:from>
    <xdr:to>
      <xdr:col>42</xdr:col>
      <xdr:colOff>600075</xdr:colOff>
      <xdr:row>35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20031075" y="1009650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21</xdr:row>
      <xdr:rowOff>0</xdr:rowOff>
    </xdr:from>
    <xdr:to>
      <xdr:col>42</xdr:col>
      <xdr:colOff>600075</xdr:colOff>
      <xdr:row>22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20031075" y="6181725"/>
          <a:ext cx="5715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542925</xdr:colOff>
      <xdr:row>21</xdr:row>
      <xdr:rowOff>314325</xdr:rowOff>
    </xdr:to>
    <xdr:sp>
      <xdr:nvSpPr>
        <xdr:cNvPr id="34" name="Rectangle 33"/>
        <xdr:cNvSpPr>
          <a:spLocks/>
        </xdr:cNvSpPr>
      </xdr:nvSpPr>
      <xdr:spPr>
        <a:xfrm>
          <a:off x="20012025" y="61817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542925</xdr:colOff>
      <xdr:row>21</xdr:row>
      <xdr:rowOff>314325</xdr:rowOff>
    </xdr:to>
    <xdr:sp>
      <xdr:nvSpPr>
        <xdr:cNvPr id="35" name="Rectangle 34"/>
        <xdr:cNvSpPr>
          <a:spLocks/>
        </xdr:cNvSpPr>
      </xdr:nvSpPr>
      <xdr:spPr>
        <a:xfrm>
          <a:off x="20012025" y="61817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542925</xdr:colOff>
      <xdr:row>21</xdr:row>
      <xdr:rowOff>314325</xdr:rowOff>
    </xdr:to>
    <xdr:sp>
      <xdr:nvSpPr>
        <xdr:cNvPr id="36" name="Rectangle 35"/>
        <xdr:cNvSpPr>
          <a:spLocks/>
        </xdr:cNvSpPr>
      </xdr:nvSpPr>
      <xdr:spPr>
        <a:xfrm>
          <a:off x="20012025" y="61817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314325</xdr:rowOff>
    </xdr:from>
    <xdr:to>
      <xdr:col>42</xdr:col>
      <xdr:colOff>523875</xdr:colOff>
      <xdr:row>23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20012025" y="64960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30</xdr:col>
      <xdr:colOff>66675</xdr:colOff>
      <xdr:row>8</xdr:row>
      <xdr:rowOff>276225</xdr:rowOff>
    </xdr:from>
    <xdr:to>
      <xdr:col>31</xdr:col>
      <xdr:colOff>161925</xdr:colOff>
      <xdr:row>9</xdr:row>
      <xdr:rowOff>85725</xdr:rowOff>
    </xdr:to>
    <xdr:pic>
      <xdr:nvPicPr>
        <xdr:cNvPr id="40" name="ピクチャ 392"/>
        <xdr:cNvPicPr preferRelativeResize="1">
          <a:picLocks noChangeAspect="1"/>
        </xdr:cNvPicPr>
      </xdr:nvPicPr>
      <xdr:blipFill>
        <a:blip r:embed="rId1"/>
        <a:srcRect l="3564" t="18884" r="3564" b="18884"/>
        <a:stretch>
          <a:fillRect/>
        </a:stretch>
      </xdr:blipFill>
      <xdr:spPr>
        <a:xfrm>
          <a:off x="18316575" y="2324100"/>
          <a:ext cx="885825" cy="1524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30</xdr:col>
      <xdr:colOff>666750</xdr:colOff>
      <xdr:row>5</xdr:row>
      <xdr:rowOff>333375</xdr:rowOff>
    </xdr:from>
    <xdr:to>
      <xdr:col>31</xdr:col>
      <xdr:colOff>171450</xdr:colOff>
      <xdr:row>6</xdr:row>
      <xdr:rowOff>57150</xdr:rowOff>
    </xdr:to>
    <xdr:pic>
      <xdr:nvPicPr>
        <xdr:cNvPr id="41" name="ピクチャ 393"/>
        <xdr:cNvPicPr preferRelativeResize="1">
          <a:picLocks noChangeAspect="1"/>
        </xdr:cNvPicPr>
      </xdr:nvPicPr>
      <xdr:blipFill>
        <a:blip r:embed="rId2"/>
        <a:srcRect l="9934" t="18884" r="9934" b="18884"/>
        <a:stretch>
          <a:fillRect/>
        </a:stretch>
      </xdr:blipFill>
      <xdr:spPr>
        <a:xfrm>
          <a:off x="18916650" y="1438275"/>
          <a:ext cx="2952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30</xdr:col>
      <xdr:colOff>66675</xdr:colOff>
      <xdr:row>5</xdr:row>
      <xdr:rowOff>304800</xdr:rowOff>
    </xdr:from>
    <xdr:to>
      <xdr:col>30</xdr:col>
      <xdr:colOff>276225</xdr:colOff>
      <xdr:row>6</xdr:row>
      <xdr:rowOff>57150</xdr:rowOff>
    </xdr:to>
    <xdr:pic>
      <xdr:nvPicPr>
        <xdr:cNvPr id="42" name="ピクチャ 394"/>
        <xdr:cNvPicPr preferRelativeResize="1">
          <a:picLocks noChangeAspect="1"/>
        </xdr:cNvPicPr>
      </xdr:nvPicPr>
      <xdr:blipFill>
        <a:blip r:embed="rId3"/>
        <a:srcRect l="11793" t="15113" r="11793" b="15113"/>
        <a:stretch>
          <a:fillRect/>
        </a:stretch>
      </xdr:blipFill>
      <xdr:spPr>
        <a:xfrm>
          <a:off x="18316575" y="1409700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30</xdr:col>
      <xdr:colOff>38100</xdr:colOff>
      <xdr:row>5</xdr:row>
      <xdr:rowOff>285750</xdr:rowOff>
    </xdr:from>
    <xdr:to>
      <xdr:col>31</xdr:col>
      <xdr:colOff>123825</xdr:colOff>
      <xdr:row>6</xdr:row>
      <xdr:rowOff>323850</xdr:rowOff>
    </xdr:to>
    <xdr:sp>
      <xdr:nvSpPr>
        <xdr:cNvPr id="43" name="Rectangle 42"/>
        <xdr:cNvSpPr>
          <a:spLocks/>
        </xdr:cNvSpPr>
      </xdr:nvSpPr>
      <xdr:spPr>
        <a:xfrm>
          <a:off x="18288000" y="1390650"/>
          <a:ext cx="8763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4" name="Rectangle 43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314325</xdr:rowOff>
    </xdr:from>
    <xdr:to>
      <xdr:col>42</xdr:col>
      <xdr:colOff>523875</xdr:colOff>
      <xdr:row>23</xdr:row>
      <xdr:rowOff>0</xdr:rowOff>
    </xdr:to>
    <xdr:sp>
      <xdr:nvSpPr>
        <xdr:cNvPr id="45" name="Rectangle 44"/>
        <xdr:cNvSpPr>
          <a:spLocks/>
        </xdr:cNvSpPr>
      </xdr:nvSpPr>
      <xdr:spPr>
        <a:xfrm>
          <a:off x="20012025" y="64960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6" name="Rectangle 45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47" name="Rectangle 46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48" name="Rectangle 47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49" name="Rectangle 48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447675</xdr:colOff>
      <xdr:row>20</xdr:row>
      <xdr:rowOff>19050</xdr:rowOff>
    </xdr:from>
    <xdr:to>
      <xdr:col>20</xdr:col>
      <xdr:colOff>447675</xdr:colOff>
      <xdr:row>20</xdr:row>
      <xdr:rowOff>295275</xdr:rowOff>
    </xdr:to>
    <xdr:sp>
      <xdr:nvSpPr>
        <xdr:cNvPr id="50" name="Line 50"/>
        <xdr:cNvSpPr>
          <a:spLocks/>
        </xdr:cNvSpPr>
      </xdr:nvSpPr>
      <xdr:spPr>
        <a:xfrm flipH="1">
          <a:off x="12630150" y="5876925"/>
          <a:ext cx="0" cy="2762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542925</xdr:colOff>
      <xdr:row>20</xdr:row>
      <xdr:rowOff>19050</xdr:rowOff>
    </xdr:from>
    <xdr:to>
      <xdr:col>26</xdr:col>
      <xdr:colOff>542925</xdr:colOff>
      <xdr:row>20</xdr:row>
      <xdr:rowOff>295275</xdr:rowOff>
    </xdr:to>
    <xdr:sp>
      <xdr:nvSpPr>
        <xdr:cNvPr id="51" name="Line 53"/>
        <xdr:cNvSpPr>
          <a:spLocks/>
        </xdr:cNvSpPr>
      </xdr:nvSpPr>
      <xdr:spPr>
        <a:xfrm>
          <a:off x="17040225" y="5876925"/>
          <a:ext cx="0" cy="2762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35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1057275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0</xdr:colOff>
      <xdr:row>35</xdr:row>
      <xdr:rowOff>0</xdr:rowOff>
    </xdr:to>
    <xdr:sp>
      <xdr:nvSpPr>
        <xdr:cNvPr id="58" name="Rectangle 60"/>
        <xdr:cNvSpPr>
          <a:spLocks/>
        </xdr:cNvSpPr>
      </xdr:nvSpPr>
      <xdr:spPr>
        <a:xfrm>
          <a:off x="1824990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23</xdr:row>
      <xdr:rowOff>314325</xdr:rowOff>
    </xdr:from>
    <xdr:to>
      <xdr:col>42</xdr:col>
      <xdr:colOff>523875</xdr:colOff>
      <xdr:row>25</xdr:row>
      <xdr:rowOff>0</xdr:rowOff>
    </xdr:to>
    <xdr:sp>
      <xdr:nvSpPr>
        <xdr:cNvPr id="59" name="Rectangle 78"/>
        <xdr:cNvSpPr>
          <a:spLocks/>
        </xdr:cNvSpPr>
      </xdr:nvSpPr>
      <xdr:spPr>
        <a:xfrm>
          <a:off x="20012025" y="71437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23</xdr:row>
      <xdr:rowOff>314325</xdr:rowOff>
    </xdr:from>
    <xdr:to>
      <xdr:col>42</xdr:col>
      <xdr:colOff>523875</xdr:colOff>
      <xdr:row>25</xdr:row>
      <xdr:rowOff>0</xdr:rowOff>
    </xdr:to>
    <xdr:sp>
      <xdr:nvSpPr>
        <xdr:cNvPr id="60" name="Rectangle 79"/>
        <xdr:cNvSpPr>
          <a:spLocks/>
        </xdr:cNvSpPr>
      </xdr:nvSpPr>
      <xdr:spPr>
        <a:xfrm>
          <a:off x="20012025" y="71437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28</xdr:row>
      <xdr:rowOff>314325</xdr:rowOff>
    </xdr:from>
    <xdr:to>
      <xdr:col>42</xdr:col>
      <xdr:colOff>523875</xdr:colOff>
      <xdr:row>30</xdr:row>
      <xdr:rowOff>0</xdr:rowOff>
    </xdr:to>
    <xdr:sp>
      <xdr:nvSpPr>
        <xdr:cNvPr id="61" name="Rectangle 80"/>
        <xdr:cNvSpPr>
          <a:spLocks/>
        </xdr:cNvSpPr>
      </xdr:nvSpPr>
      <xdr:spPr>
        <a:xfrm>
          <a:off x="20012025" y="876300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28</xdr:row>
      <xdr:rowOff>314325</xdr:rowOff>
    </xdr:from>
    <xdr:to>
      <xdr:col>42</xdr:col>
      <xdr:colOff>523875</xdr:colOff>
      <xdr:row>30</xdr:row>
      <xdr:rowOff>0</xdr:rowOff>
    </xdr:to>
    <xdr:sp>
      <xdr:nvSpPr>
        <xdr:cNvPr id="62" name="Rectangle 81"/>
        <xdr:cNvSpPr>
          <a:spLocks/>
        </xdr:cNvSpPr>
      </xdr:nvSpPr>
      <xdr:spPr>
        <a:xfrm>
          <a:off x="20012025" y="876300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23</xdr:row>
      <xdr:rowOff>314325</xdr:rowOff>
    </xdr:from>
    <xdr:to>
      <xdr:col>42</xdr:col>
      <xdr:colOff>523875</xdr:colOff>
      <xdr:row>25</xdr:row>
      <xdr:rowOff>0</xdr:rowOff>
    </xdr:to>
    <xdr:sp>
      <xdr:nvSpPr>
        <xdr:cNvPr id="63" name="Rectangle 82"/>
        <xdr:cNvSpPr>
          <a:spLocks/>
        </xdr:cNvSpPr>
      </xdr:nvSpPr>
      <xdr:spPr>
        <a:xfrm>
          <a:off x="20012025" y="71437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23</xdr:row>
      <xdr:rowOff>314325</xdr:rowOff>
    </xdr:from>
    <xdr:to>
      <xdr:col>42</xdr:col>
      <xdr:colOff>523875</xdr:colOff>
      <xdr:row>25</xdr:row>
      <xdr:rowOff>0</xdr:rowOff>
    </xdr:to>
    <xdr:sp>
      <xdr:nvSpPr>
        <xdr:cNvPr id="64" name="Rectangle 83"/>
        <xdr:cNvSpPr>
          <a:spLocks/>
        </xdr:cNvSpPr>
      </xdr:nvSpPr>
      <xdr:spPr>
        <a:xfrm>
          <a:off x="20012025" y="71437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19050</xdr:rowOff>
    </xdr:from>
    <xdr:to>
      <xdr:col>7</xdr:col>
      <xdr:colOff>342900</xdr:colOff>
      <xdr:row>13</xdr:row>
      <xdr:rowOff>276225</xdr:rowOff>
    </xdr:to>
    <xdr:sp>
      <xdr:nvSpPr>
        <xdr:cNvPr id="65" name="Line 84"/>
        <xdr:cNvSpPr>
          <a:spLocks/>
        </xdr:cNvSpPr>
      </xdr:nvSpPr>
      <xdr:spPr>
        <a:xfrm>
          <a:off x="3838575" y="3286125"/>
          <a:ext cx="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20</xdr:col>
      <xdr:colOff>95250</xdr:colOff>
      <xdr:row>10</xdr:row>
      <xdr:rowOff>57150</xdr:rowOff>
    </xdr:from>
    <xdr:to>
      <xdr:col>20</xdr:col>
      <xdr:colOff>276225</xdr:colOff>
      <xdr:row>11</xdr:row>
      <xdr:rowOff>9525</xdr:rowOff>
    </xdr:to>
    <xdr:pic>
      <xdr:nvPicPr>
        <xdr:cNvPr id="66" name="ピクチャ 973"/>
        <xdr:cNvPicPr preferRelativeResize="1">
          <a:picLocks noChangeAspect="1"/>
        </xdr:cNvPicPr>
      </xdr:nvPicPr>
      <xdr:blipFill>
        <a:blip r:embed="rId4"/>
        <a:srcRect l="17152" t="18884" r="17152" b="18884"/>
        <a:stretch>
          <a:fillRect/>
        </a:stretch>
      </xdr:blipFill>
      <xdr:spPr>
        <a:xfrm>
          <a:off x="12277725" y="2819400"/>
          <a:ext cx="1809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18</xdr:col>
      <xdr:colOff>0</xdr:colOff>
      <xdr:row>30</xdr:row>
      <xdr:rowOff>314325</xdr:rowOff>
    </xdr:from>
    <xdr:to>
      <xdr:col>18</xdr:col>
      <xdr:colOff>171450</xdr:colOff>
      <xdr:row>31</xdr:row>
      <xdr:rowOff>133350</xdr:rowOff>
    </xdr:to>
    <xdr:pic>
      <xdr:nvPicPr>
        <xdr:cNvPr id="67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77600" y="94107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714375</xdr:colOff>
      <xdr:row>31</xdr:row>
      <xdr:rowOff>0</xdr:rowOff>
    </xdr:from>
    <xdr:to>
      <xdr:col>26</xdr:col>
      <xdr:colOff>142875</xdr:colOff>
      <xdr:row>31</xdr:row>
      <xdr:rowOff>142875</xdr:rowOff>
    </xdr:to>
    <xdr:pic>
      <xdr:nvPicPr>
        <xdr:cNvPr id="68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0" y="94202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657225</xdr:colOff>
      <xdr:row>11</xdr:row>
      <xdr:rowOff>285750</xdr:rowOff>
    </xdr:from>
    <xdr:to>
      <xdr:col>22</xdr:col>
      <xdr:colOff>85725</xdr:colOff>
      <xdr:row>13</xdr:row>
      <xdr:rowOff>209550</xdr:rowOff>
    </xdr:to>
    <xdr:sp>
      <xdr:nvSpPr>
        <xdr:cNvPr id="69" name="AutoShape 105"/>
        <xdr:cNvSpPr>
          <a:spLocks/>
        </xdr:cNvSpPr>
      </xdr:nvSpPr>
      <xdr:spPr>
        <a:xfrm>
          <a:off x="12839700" y="3228975"/>
          <a:ext cx="933450" cy="571500"/>
        </a:xfrm>
        <a:prstGeom prst="wedgeRoundRectCallout">
          <a:avLst>
            <a:gd name="adj1" fmla="val -53898"/>
            <a:gd name="adj2" fmla="val -70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欄外の注ご参照</a:t>
          </a:r>
        </a:p>
      </xdr:txBody>
    </xdr:sp>
    <xdr:clientData/>
  </xdr:twoCellAnchor>
  <xdr:twoCellAnchor>
    <xdr:from>
      <xdr:col>20</xdr:col>
      <xdr:colOff>447675</xdr:colOff>
      <xdr:row>22</xdr:row>
      <xdr:rowOff>19050</xdr:rowOff>
    </xdr:from>
    <xdr:to>
      <xdr:col>20</xdr:col>
      <xdr:colOff>447675</xdr:colOff>
      <xdr:row>30</xdr:row>
      <xdr:rowOff>276225</xdr:rowOff>
    </xdr:to>
    <xdr:sp>
      <xdr:nvSpPr>
        <xdr:cNvPr id="70" name="Line 111"/>
        <xdr:cNvSpPr>
          <a:spLocks/>
        </xdr:cNvSpPr>
      </xdr:nvSpPr>
      <xdr:spPr>
        <a:xfrm flipH="1">
          <a:off x="12630150" y="6524625"/>
          <a:ext cx="0" cy="28479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20</xdr:row>
      <xdr:rowOff>0</xdr:rowOff>
    </xdr:from>
    <xdr:to>
      <xdr:col>14</xdr:col>
      <xdr:colOff>390525</xdr:colOff>
      <xdr:row>30</xdr:row>
      <xdr:rowOff>304800</xdr:rowOff>
    </xdr:to>
    <xdr:sp>
      <xdr:nvSpPr>
        <xdr:cNvPr id="71" name="Line 112"/>
        <xdr:cNvSpPr>
          <a:spLocks/>
        </xdr:cNvSpPr>
      </xdr:nvSpPr>
      <xdr:spPr>
        <a:xfrm>
          <a:off x="8410575" y="5857875"/>
          <a:ext cx="0" cy="35433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6</xdr:row>
      <xdr:rowOff>323850</xdr:rowOff>
    </xdr:from>
    <xdr:to>
      <xdr:col>30</xdr:col>
      <xdr:colOff>771525</xdr:colOff>
      <xdr:row>15</xdr:row>
      <xdr:rowOff>180975</xdr:rowOff>
    </xdr:to>
    <xdr:grpSp>
      <xdr:nvGrpSpPr>
        <xdr:cNvPr id="72" name="Group 115"/>
        <xdr:cNvGrpSpPr>
          <a:grpSpLocks/>
        </xdr:cNvGrpSpPr>
      </xdr:nvGrpSpPr>
      <xdr:grpSpPr>
        <a:xfrm>
          <a:off x="18145125" y="1800225"/>
          <a:ext cx="876300" cy="2619375"/>
          <a:chOff x="1483" y="207"/>
          <a:chExt cx="74" cy="275"/>
        </a:xfrm>
        <a:solidFill>
          <a:srgbClr val="FFFFFF"/>
        </a:solidFill>
      </xdr:grpSpPr>
      <xdr:sp>
        <xdr:nvSpPr>
          <xdr:cNvPr id="73" name="Freeform 116"/>
          <xdr:cNvSpPr>
            <a:spLocks/>
          </xdr:cNvSpPr>
        </xdr:nvSpPr>
        <xdr:spPr>
          <a:xfrm>
            <a:off x="1484" y="353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4" name="Freeform 117"/>
          <xdr:cNvSpPr>
            <a:spLocks/>
          </xdr:cNvSpPr>
        </xdr:nvSpPr>
        <xdr:spPr>
          <a:xfrm>
            <a:off x="1483" y="387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5" name="Freeform 118"/>
          <xdr:cNvSpPr>
            <a:spLocks/>
          </xdr:cNvSpPr>
        </xdr:nvSpPr>
        <xdr:spPr>
          <a:xfrm>
            <a:off x="1484" y="419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6" name="Freeform 119"/>
          <xdr:cNvSpPr>
            <a:spLocks/>
          </xdr:cNvSpPr>
        </xdr:nvSpPr>
        <xdr:spPr>
          <a:xfrm>
            <a:off x="1484" y="453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7" name="Freeform 120"/>
          <xdr:cNvSpPr>
            <a:spLocks/>
          </xdr:cNvSpPr>
        </xdr:nvSpPr>
        <xdr:spPr>
          <a:xfrm>
            <a:off x="1485" y="207"/>
            <a:ext cx="72" cy="141"/>
          </a:xfrm>
          <a:custGeom>
            <a:pathLst>
              <a:path h="141" w="72">
                <a:moveTo>
                  <a:pt x="72" y="0"/>
                </a:moveTo>
                <a:lnTo>
                  <a:pt x="26" y="0"/>
                </a:lnTo>
                <a:lnTo>
                  <a:pt x="0" y="141"/>
                </a:lnTo>
                <a:lnTo>
                  <a:pt x="20" y="141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66675</xdr:colOff>
      <xdr:row>5</xdr:row>
      <xdr:rowOff>333375</xdr:rowOff>
    </xdr:from>
    <xdr:to>
      <xdr:col>4</xdr:col>
      <xdr:colOff>371475</xdr:colOff>
      <xdr:row>9</xdr:row>
      <xdr:rowOff>209550</xdr:rowOff>
    </xdr:to>
    <xdr:pic>
      <xdr:nvPicPr>
        <xdr:cNvPr id="78" name="Picture 1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438275"/>
          <a:ext cx="752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5</xdr:row>
      <xdr:rowOff>171450</xdr:rowOff>
    </xdr:from>
    <xdr:to>
      <xdr:col>31</xdr:col>
      <xdr:colOff>123825</xdr:colOff>
      <xdr:row>5</xdr:row>
      <xdr:rowOff>323850</xdr:rowOff>
    </xdr:to>
    <xdr:pic>
      <xdr:nvPicPr>
        <xdr:cNvPr id="79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16575" y="1276350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20</xdr:row>
      <xdr:rowOff>0</xdr:rowOff>
    </xdr:from>
    <xdr:to>
      <xdr:col>18</xdr:col>
      <xdr:colOff>552450</xdr:colOff>
      <xdr:row>20</xdr:row>
      <xdr:rowOff>314325</xdr:rowOff>
    </xdr:to>
    <xdr:sp>
      <xdr:nvSpPr>
        <xdr:cNvPr id="80" name="Line 131"/>
        <xdr:cNvSpPr>
          <a:spLocks/>
        </xdr:cNvSpPr>
      </xdr:nvSpPr>
      <xdr:spPr>
        <a:xfrm>
          <a:off x="11830050" y="585787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495300</xdr:colOff>
      <xdr:row>12</xdr:row>
      <xdr:rowOff>85725</xdr:rowOff>
    </xdr:from>
    <xdr:to>
      <xdr:col>24</xdr:col>
      <xdr:colOff>342900</xdr:colOff>
      <xdr:row>14</xdr:row>
      <xdr:rowOff>161925</xdr:rowOff>
    </xdr:to>
    <xdr:sp>
      <xdr:nvSpPr>
        <xdr:cNvPr id="81" name="AutoShape 136"/>
        <xdr:cNvSpPr>
          <a:spLocks/>
        </xdr:cNvSpPr>
      </xdr:nvSpPr>
      <xdr:spPr>
        <a:xfrm>
          <a:off x="14182725" y="3352800"/>
          <a:ext cx="1152525" cy="723900"/>
        </a:xfrm>
        <a:prstGeom prst="wedgeRoundRectCallout">
          <a:avLst>
            <a:gd name="adj1" fmla="val -44736"/>
            <a:gd name="adj2" fmla="val -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住宅ローン　７００万円の一括返済</a:t>
          </a:r>
        </a:p>
      </xdr:txBody>
    </xdr:sp>
    <xdr:clientData/>
  </xdr:twoCellAnchor>
  <xdr:twoCellAnchor>
    <xdr:from>
      <xdr:col>8</xdr:col>
      <xdr:colOff>361950</xdr:colOff>
      <xdr:row>13</xdr:row>
      <xdr:rowOff>38100</xdr:rowOff>
    </xdr:from>
    <xdr:to>
      <xdr:col>10</xdr:col>
      <xdr:colOff>180975</xdr:colOff>
      <xdr:row>14</xdr:row>
      <xdr:rowOff>314325</xdr:rowOff>
    </xdr:to>
    <xdr:sp>
      <xdr:nvSpPr>
        <xdr:cNvPr id="82" name="AutoShape 141"/>
        <xdr:cNvSpPr>
          <a:spLocks/>
        </xdr:cNvSpPr>
      </xdr:nvSpPr>
      <xdr:spPr>
        <a:xfrm>
          <a:off x="4495800" y="3629025"/>
          <a:ext cx="1095375" cy="600075"/>
        </a:xfrm>
        <a:prstGeom prst="wedgeRoundRectCallout">
          <a:avLst>
            <a:gd name="adj1" fmla="val 19527"/>
            <a:gd name="adj2" fmla="val -104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生命保険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満期保険金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552450</xdr:colOff>
      <xdr:row>22</xdr:row>
      <xdr:rowOff>9525</xdr:rowOff>
    </xdr:from>
    <xdr:to>
      <xdr:col>26</xdr:col>
      <xdr:colOff>552450</xdr:colOff>
      <xdr:row>31</xdr:row>
      <xdr:rowOff>19050</xdr:rowOff>
    </xdr:to>
    <xdr:sp>
      <xdr:nvSpPr>
        <xdr:cNvPr id="83" name="Line 148"/>
        <xdr:cNvSpPr>
          <a:spLocks/>
        </xdr:cNvSpPr>
      </xdr:nvSpPr>
      <xdr:spPr>
        <a:xfrm>
          <a:off x="17049750" y="6515100"/>
          <a:ext cx="0" cy="29241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504825</xdr:colOff>
      <xdr:row>22</xdr:row>
      <xdr:rowOff>19050</xdr:rowOff>
    </xdr:from>
    <xdr:to>
      <xdr:col>28</xdr:col>
      <xdr:colOff>504825</xdr:colOff>
      <xdr:row>30</xdr:row>
      <xdr:rowOff>314325</xdr:rowOff>
    </xdr:to>
    <xdr:sp>
      <xdr:nvSpPr>
        <xdr:cNvPr id="84" name="Line 149"/>
        <xdr:cNvSpPr>
          <a:spLocks/>
        </xdr:cNvSpPr>
      </xdr:nvSpPr>
      <xdr:spPr>
        <a:xfrm flipH="1">
          <a:off x="17907000" y="6524625"/>
          <a:ext cx="0" cy="2886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13</xdr:row>
      <xdr:rowOff>9525</xdr:rowOff>
    </xdr:from>
    <xdr:to>
      <xdr:col>18</xdr:col>
      <xdr:colOff>542925</xdr:colOff>
      <xdr:row>14</xdr:row>
      <xdr:rowOff>0</xdr:rowOff>
    </xdr:to>
    <xdr:sp>
      <xdr:nvSpPr>
        <xdr:cNvPr id="85" name="Line 107"/>
        <xdr:cNvSpPr>
          <a:spLocks/>
        </xdr:cNvSpPr>
      </xdr:nvSpPr>
      <xdr:spPr>
        <a:xfrm flipH="1">
          <a:off x="11820525" y="3600450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476250</xdr:colOff>
      <xdr:row>13</xdr:row>
      <xdr:rowOff>0</xdr:rowOff>
    </xdr:from>
    <xdr:to>
      <xdr:col>20</xdr:col>
      <xdr:colOff>476250</xdr:colOff>
      <xdr:row>13</xdr:row>
      <xdr:rowOff>314325</xdr:rowOff>
    </xdr:to>
    <xdr:sp>
      <xdr:nvSpPr>
        <xdr:cNvPr id="86" name="Line 107"/>
        <xdr:cNvSpPr>
          <a:spLocks/>
        </xdr:cNvSpPr>
      </xdr:nvSpPr>
      <xdr:spPr>
        <a:xfrm flipH="1">
          <a:off x="12658725" y="359092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542925</xdr:colOff>
      <xdr:row>13</xdr:row>
      <xdr:rowOff>0</xdr:rowOff>
    </xdr:from>
    <xdr:to>
      <xdr:col>26</xdr:col>
      <xdr:colOff>542925</xdr:colOff>
      <xdr:row>13</xdr:row>
      <xdr:rowOff>314325</xdr:rowOff>
    </xdr:to>
    <xdr:sp>
      <xdr:nvSpPr>
        <xdr:cNvPr id="87" name="Line 107"/>
        <xdr:cNvSpPr>
          <a:spLocks/>
        </xdr:cNvSpPr>
      </xdr:nvSpPr>
      <xdr:spPr>
        <a:xfrm flipH="1">
          <a:off x="17040225" y="359092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523875</xdr:colOff>
      <xdr:row>13</xdr:row>
      <xdr:rowOff>9525</xdr:rowOff>
    </xdr:from>
    <xdr:to>
      <xdr:col>28</xdr:col>
      <xdr:colOff>523875</xdr:colOff>
      <xdr:row>14</xdr:row>
      <xdr:rowOff>0</xdr:rowOff>
    </xdr:to>
    <xdr:sp>
      <xdr:nvSpPr>
        <xdr:cNvPr id="88" name="Line 107"/>
        <xdr:cNvSpPr>
          <a:spLocks/>
        </xdr:cNvSpPr>
      </xdr:nvSpPr>
      <xdr:spPr>
        <a:xfrm flipH="1">
          <a:off x="17926050" y="3600450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12</xdr:row>
      <xdr:rowOff>0</xdr:rowOff>
    </xdr:from>
    <xdr:to>
      <xdr:col>15</xdr:col>
      <xdr:colOff>447675</xdr:colOff>
      <xdr:row>30</xdr:row>
      <xdr:rowOff>314325</xdr:rowOff>
    </xdr:to>
    <xdr:sp>
      <xdr:nvSpPr>
        <xdr:cNvPr id="89" name="Line 84"/>
        <xdr:cNvSpPr>
          <a:spLocks/>
        </xdr:cNvSpPr>
      </xdr:nvSpPr>
      <xdr:spPr>
        <a:xfrm>
          <a:off x="9324975" y="3267075"/>
          <a:ext cx="0" cy="61436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371475</xdr:colOff>
      <xdr:row>12</xdr:row>
      <xdr:rowOff>19050</xdr:rowOff>
    </xdr:from>
    <xdr:to>
      <xdr:col>25</xdr:col>
      <xdr:colOff>371475</xdr:colOff>
      <xdr:row>16</xdr:row>
      <xdr:rowOff>0</xdr:rowOff>
    </xdr:to>
    <xdr:sp>
      <xdr:nvSpPr>
        <xdr:cNvPr id="90" name="Line 84"/>
        <xdr:cNvSpPr>
          <a:spLocks/>
        </xdr:cNvSpPr>
      </xdr:nvSpPr>
      <xdr:spPr>
        <a:xfrm>
          <a:off x="16135350" y="3286125"/>
          <a:ext cx="0" cy="12763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533400</xdr:colOff>
      <xdr:row>15</xdr:row>
      <xdr:rowOff>0</xdr:rowOff>
    </xdr:from>
    <xdr:to>
      <xdr:col>26</xdr:col>
      <xdr:colOff>533400</xdr:colOff>
      <xdr:row>15</xdr:row>
      <xdr:rowOff>314325</xdr:rowOff>
    </xdr:to>
    <xdr:sp>
      <xdr:nvSpPr>
        <xdr:cNvPr id="91" name="Line 107"/>
        <xdr:cNvSpPr>
          <a:spLocks/>
        </xdr:cNvSpPr>
      </xdr:nvSpPr>
      <xdr:spPr>
        <a:xfrm flipH="1">
          <a:off x="17030700" y="423862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485775</xdr:colOff>
      <xdr:row>15</xdr:row>
      <xdr:rowOff>9525</xdr:rowOff>
    </xdr:from>
    <xdr:to>
      <xdr:col>20</xdr:col>
      <xdr:colOff>485775</xdr:colOff>
      <xdr:row>16</xdr:row>
      <xdr:rowOff>0</xdr:rowOff>
    </xdr:to>
    <xdr:sp>
      <xdr:nvSpPr>
        <xdr:cNvPr id="92" name="Line 107"/>
        <xdr:cNvSpPr>
          <a:spLocks/>
        </xdr:cNvSpPr>
      </xdr:nvSpPr>
      <xdr:spPr>
        <a:xfrm flipH="1">
          <a:off x="12668250" y="4248150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552450</xdr:colOff>
      <xdr:row>15</xdr:row>
      <xdr:rowOff>0</xdr:rowOff>
    </xdr:from>
    <xdr:to>
      <xdr:col>18</xdr:col>
      <xdr:colOff>552450</xdr:colOff>
      <xdr:row>15</xdr:row>
      <xdr:rowOff>314325</xdr:rowOff>
    </xdr:to>
    <xdr:sp>
      <xdr:nvSpPr>
        <xdr:cNvPr id="93" name="Line 107"/>
        <xdr:cNvSpPr>
          <a:spLocks/>
        </xdr:cNvSpPr>
      </xdr:nvSpPr>
      <xdr:spPr>
        <a:xfrm flipH="1">
          <a:off x="11830050" y="423862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523875</xdr:colOff>
      <xdr:row>15</xdr:row>
      <xdr:rowOff>0</xdr:rowOff>
    </xdr:from>
    <xdr:to>
      <xdr:col>28</xdr:col>
      <xdr:colOff>523875</xdr:colOff>
      <xdr:row>15</xdr:row>
      <xdr:rowOff>314325</xdr:rowOff>
    </xdr:to>
    <xdr:sp>
      <xdr:nvSpPr>
        <xdr:cNvPr id="94" name="Line 107"/>
        <xdr:cNvSpPr>
          <a:spLocks/>
        </xdr:cNvSpPr>
      </xdr:nvSpPr>
      <xdr:spPr>
        <a:xfrm flipH="1">
          <a:off x="17926050" y="423862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180975</xdr:rowOff>
    </xdr:from>
    <xdr:to>
      <xdr:col>15</xdr:col>
      <xdr:colOff>123825</xdr:colOff>
      <xdr:row>15</xdr:row>
      <xdr:rowOff>238125</xdr:rowOff>
    </xdr:to>
    <xdr:sp>
      <xdr:nvSpPr>
        <xdr:cNvPr id="95" name="AutoShape 102"/>
        <xdr:cNvSpPr>
          <a:spLocks/>
        </xdr:cNvSpPr>
      </xdr:nvSpPr>
      <xdr:spPr>
        <a:xfrm>
          <a:off x="7686675" y="3771900"/>
          <a:ext cx="1314450" cy="704850"/>
        </a:xfrm>
        <a:prstGeom prst="wedgeRoundRectCallout">
          <a:avLst>
            <a:gd name="adj1" fmla="val -347"/>
            <a:gd name="adj2" fmla="val 72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報酬比例＋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老齢基礎年金＋　加給年金</a:t>
          </a:r>
        </a:p>
      </xdr:txBody>
    </xdr:sp>
    <xdr:clientData/>
  </xdr:twoCellAnchor>
  <xdr:twoCellAnchor>
    <xdr:from>
      <xdr:col>12</xdr:col>
      <xdr:colOff>514350</xdr:colOff>
      <xdr:row>20</xdr:row>
      <xdr:rowOff>114300</xdr:rowOff>
    </xdr:from>
    <xdr:to>
      <xdr:col>14</xdr:col>
      <xdr:colOff>276225</xdr:colOff>
      <xdr:row>21</xdr:row>
      <xdr:rowOff>257175</xdr:rowOff>
    </xdr:to>
    <xdr:sp>
      <xdr:nvSpPr>
        <xdr:cNvPr id="96" name="AutoShape 103"/>
        <xdr:cNvSpPr>
          <a:spLocks/>
        </xdr:cNvSpPr>
      </xdr:nvSpPr>
      <xdr:spPr>
        <a:xfrm>
          <a:off x="7200900" y="5972175"/>
          <a:ext cx="1095375" cy="466725"/>
        </a:xfrm>
        <a:prstGeom prst="wedgeRoundRectCallout">
          <a:avLst>
            <a:gd name="adj1" fmla="val 45421"/>
            <a:gd name="adj2" fmla="val -9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加給年金が　終了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97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98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16</xdr:row>
      <xdr:rowOff>314325</xdr:rowOff>
    </xdr:from>
    <xdr:to>
      <xdr:col>18</xdr:col>
      <xdr:colOff>552450</xdr:colOff>
      <xdr:row>19</xdr:row>
      <xdr:rowOff>0</xdr:rowOff>
    </xdr:to>
    <xdr:sp>
      <xdr:nvSpPr>
        <xdr:cNvPr id="99" name="Line 107"/>
        <xdr:cNvSpPr>
          <a:spLocks/>
        </xdr:cNvSpPr>
      </xdr:nvSpPr>
      <xdr:spPr>
        <a:xfrm>
          <a:off x="11820525" y="4876800"/>
          <a:ext cx="9525" cy="6572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17</xdr:row>
      <xdr:rowOff>9525</xdr:rowOff>
    </xdr:from>
    <xdr:to>
      <xdr:col>20</xdr:col>
      <xdr:colOff>476250</xdr:colOff>
      <xdr:row>19</xdr:row>
      <xdr:rowOff>9525</xdr:rowOff>
    </xdr:to>
    <xdr:sp>
      <xdr:nvSpPr>
        <xdr:cNvPr id="100" name="Line 107"/>
        <xdr:cNvSpPr>
          <a:spLocks/>
        </xdr:cNvSpPr>
      </xdr:nvSpPr>
      <xdr:spPr>
        <a:xfrm>
          <a:off x="12649200" y="4895850"/>
          <a:ext cx="9525" cy="6477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533400</xdr:colOff>
      <xdr:row>18</xdr:row>
      <xdr:rowOff>28575</xdr:rowOff>
    </xdr:from>
    <xdr:to>
      <xdr:col>26</xdr:col>
      <xdr:colOff>533400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17030700" y="5238750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533400</xdr:colOff>
      <xdr:row>18</xdr:row>
      <xdr:rowOff>28575</xdr:rowOff>
    </xdr:from>
    <xdr:to>
      <xdr:col>28</xdr:col>
      <xdr:colOff>533400</xdr:colOff>
      <xdr:row>19</xdr:row>
      <xdr:rowOff>19050</xdr:rowOff>
    </xdr:to>
    <xdr:sp>
      <xdr:nvSpPr>
        <xdr:cNvPr id="102" name="Line 107"/>
        <xdr:cNvSpPr>
          <a:spLocks/>
        </xdr:cNvSpPr>
      </xdr:nvSpPr>
      <xdr:spPr>
        <a:xfrm flipH="1">
          <a:off x="17935575" y="5238750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03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04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19050</xdr:rowOff>
    </xdr:from>
    <xdr:to>
      <xdr:col>7</xdr:col>
      <xdr:colOff>342900</xdr:colOff>
      <xdr:row>13</xdr:row>
      <xdr:rowOff>276225</xdr:rowOff>
    </xdr:to>
    <xdr:sp>
      <xdr:nvSpPr>
        <xdr:cNvPr id="105" name="Line 84"/>
        <xdr:cNvSpPr>
          <a:spLocks/>
        </xdr:cNvSpPr>
      </xdr:nvSpPr>
      <xdr:spPr>
        <a:xfrm>
          <a:off x="3838575" y="3286125"/>
          <a:ext cx="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06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07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08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09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0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1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2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3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4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5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6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7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8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19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20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21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12</xdr:row>
      <xdr:rowOff>66675</xdr:rowOff>
    </xdr:from>
    <xdr:to>
      <xdr:col>12</xdr:col>
      <xdr:colOff>104775</xdr:colOff>
      <xdr:row>13</xdr:row>
      <xdr:rowOff>238125</xdr:rowOff>
    </xdr:to>
    <xdr:sp>
      <xdr:nvSpPr>
        <xdr:cNvPr id="122" name="AutoShape 128"/>
        <xdr:cNvSpPr>
          <a:spLocks/>
        </xdr:cNvSpPr>
      </xdr:nvSpPr>
      <xdr:spPr>
        <a:xfrm>
          <a:off x="5686425" y="3333750"/>
          <a:ext cx="1104900" cy="495300"/>
        </a:xfrm>
        <a:prstGeom prst="wedgeRoundRectCallout">
          <a:avLst>
            <a:gd name="adj1" fmla="val 50990"/>
            <a:gd name="adj2" fmla="val -85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求職者給付　基本手当</a:t>
          </a:r>
        </a:p>
      </xdr:txBody>
    </xdr:sp>
    <xdr:clientData/>
  </xdr:twoCellAnchor>
  <xdr:twoCellAnchor>
    <xdr:from>
      <xdr:col>7</xdr:col>
      <xdr:colOff>342900</xdr:colOff>
      <xdr:row>12</xdr:row>
      <xdr:rowOff>19050</xdr:rowOff>
    </xdr:from>
    <xdr:to>
      <xdr:col>7</xdr:col>
      <xdr:colOff>342900</xdr:colOff>
      <xdr:row>13</xdr:row>
      <xdr:rowOff>276225</xdr:rowOff>
    </xdr:to>
    <xdr:sp>
      <xdr:nvSpPr>
        <xdr:cNvPr id="123" name="Line 84"/>
        <xdr:cNvSpPr>
          <a:spLocks/>
        </xdr:cNvSpPr>
      </xdr:nvSpPr>
      <xdr:spPr>
        <a:xfrm>
          <a:off x="3838575" y="3286125"/>
          <a:ext cx="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12</xdr:row>
      <xdr:rowOff>66675</xdr:rowOff>
    </xdr:from>
    <xdr:to>
      <xdr:col>12</xdr:col>
      <xdr:colOff>104775</xdr:colOff>
      <xdr:row>13</xdr:row>
      <xdr:rowOff>238125</xdr:rowOff>
    </xdr:to>
    <xdr:sp>
      <xdr:nvSpPr>
        <xdr:cNvPr id="124" name="AutoShape 128"/>
        <xdr:cNvSpPr>
          <a:spLocks/>
        </xdr:cNvSpPr>
      </xdr:nvSpPr>
      <xdr:spPr>
        <a:xfrm>
          <a:off x="5686425" y="3333750"/>
          <a:ext cx="1104900" cy="495300"/>
        </a:xfrm>
        <a:prstGeom prst="wedgeRoundRectCallout">
          <a:avLst>
            <a:gd name="adj1" fmla="val 50990"/>
            <a:gd name="adj2" fmla="val -85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求職者給付　基本手当</a:t>
          </a:r>
        </a:p>
      </xdr:txBody>
    </xdr:sp>
    <xdr:clientData/>
  </xdr:twoCellAnchor>
  <xdr:twoCellAnchor>
    <xdr:from>
      <xdr:col>14</xdr:col>
      <xdr:colOff>381000</xdr:colOff>
      <xdr:row>17</xdr:row>
      <xdr:rowOff>19050</xdr:rowOff>
    </xdr:from>
    <xdr:to>
      <xdr:col>14</xdr:col>
      <xdr:colOff>381000</xdr:colOff>
      <xdr:row>18</xdr:row>
      <xdr:rowOff>314325</xdr:rowOff>
    </xdr:to>
    <xdr:sp>
      <xdr:nvSpPr>
        <xdr:cNvPr id="125" name="Line 122"/>
        <xdr:cNvSpPr>
          <a:spLocks/>
        </xdr:cNvSpPr>
      </xdr:nvSpPr>
      <xdr:spPr>
        <a:xfrm>
          <a:off x="8401050" y="4905375"/>
          <a:ext cx="0" cy="619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47625</xdr:rowOff>
    </xdr:from>
    <xdr:to>
      <xdr:col>8</xdr:col>
      <xdr:colOff>352425</xdr:colOff>
      <xdr:row>20</xdr:row>
      <xdr:rowOff>314325</xdr:rowOff>
    </xdr:to>
    <xdr:sp>
      <xdr:nvSpPr>
        <xdr:cNvPr id="126" name="Line 13"/>
        <xdr:cNvSpPr>
          <a:spLocks/>
        </xdr:cNvSpPr>
      </xdr:nvSpPr>
      <xdr:spPr>
        <a:xfrm flipH="1">
          <a:off x="4486275" y="3314700"/>
          <a:ext cx="0" cy="28575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12</xdr:row>
      <xdr:rowOff>19050</xdr:rowOff>
    </xdr:from>
    <xdr:to>
      <xdr:col>7</xdr:col>
      <xdr:colOff>342900</xdr:colOff>
      <xdr:row>13</xdr:row>
      <xdr:rowOff>276225</xdr:rowOff>
    </xdr:to>
    <xdr:sp>
      <xdr:nvSpPr>
        <xdr:cNvPr id="127" name="Line 84"/>
        <xdr:cNvSpPr>
          <a:spLocks/>
        </xdr:cNvSpPr>
      </xdr:nvSpPr>
      <xdr:spPr>
        <a:xfrm>
          <a:off x="3838575" y="3286125"/>
          <a:ext cx="0" cy="5810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17</xdr:row>
      <xdr:rowOff>19050</xdr:rowOff>
    </xdr:from>
    <xdr:to>
      <xdr:col>14</xdr:col>
      <xdr:colOff>381000</xdr:colOff>
      <xdr:row>18</xdr:row>
      <xdr:rowOff>314325</xdr:rowOff>
    </xdr:to>
    <xdr:sp>
      <xdr:nvSpPr>
        <xdr:cNvPr id="128" name="Line 122"/>
        <xdr:cNvSpPr>
          <a:spLocks/>
        </xdr:cNvSpPr>
      </xdr:nvSpPr>
      <xdr:spPr>
        <a:xfrm>
          <a:off x="8401050" y="4905375"/>
          <a:ext cx="0" cy="619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13</xdr:row>
      <xdr:rowOff>38100</xdr:rowOff>
    </xdr:from>
    <xdr:to>
      <xdr:col>10</xdr:col>
      <xdr:colOff>180975</xdr:colOff>
      <xdr:row>14</xdr:row>
      <xdr:rowOff>314325</xdr:rowOff>
    </xdr:to>
    <xdr:sp>
      <xdr:nvSpPr>
        <xdr:cNvPr id="129" name="AutoShape 141"/>
        <xdr:cNvSpPr>
          <a:spLocks/>
        </xdr:cNvSpPr>
      </xdr:nvSpPr>
      <xdr:spPr>
        <a:xfrm>
          <a:off x="4495800" y="3629025"/>
          <a:ext cx="1095375" cy="600075"/>
        </a:xfrm>
        <a:prstGeom prst="wedgeRoundRectCallout">
          <a:avLst>
            <a:gd name="adj1" fmla="val 19527"/>
            <a:gd name="adj2" fmla="val -104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生命保険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満期保険金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609600</xdr:colOff>
      <xdr:row>19</xdr:row>
      <xdr:rowOff>219075</xdr:rowOff>
    </xdr:from>
    <xdr:to>
      <xdr:col>11</xdr:col>
      <xdr:colOff>9525</xdr:colOff>
      <xdr:row>21</xdr:row>
      <xdr:rowOff>85725</xdr:rowOff>
    </xdr:to>
    <xdr:sp>
      <xdr:nvSpPr>
        <xdr:cNvPr id="130" name="AutoShape 104"/>
        <xdr:cNvSpPr>
          <a:spLocks/>
        </xdr:cNvSpPr>
      </xdr:nvSpPr>
      <xdr:spPr>
        <a:xfrm>
          <a:off x="4743450" y="5753100"/>
          <a:ext cx="1314450" cy="514350"/>
        </a:xfrm>
        <a:prstGeom prst="wedgeRoundRectCallout">
          <a:avLst>
            <a:gd name="adj1" fmla="val 59657"/>
            <a:gd name="adj2" fmla="val -63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報酬比例＋　　老齢基礎年金</a:t>
          </a:r>
        </a:p>
      </xdr:txBody>
    </xdr:sp>
    <xdr:clientData/>
  </xdr:twoCellAnchor>
  <xdr:twoCellAnchor>
    <xdr:from>
      <xdr:col>10</xdr:col>
      <xdr:colOff>276225</xdr:colOff>
      <xdr:row>12</xdr:row>
      <xdr:rowOff>66675</xdr:rowOff>
    </xdr:from>
    <xdr:to>
      <xdr:col>12</xdr:col>
      <xdr:colOff>104775</xdr:colOff>
      <xdr:row>13</xdr:row>
      <xdr:rowOff>238125</xdr:rowOff>
    </xdr:to>
    <xdr:sp>
      <xdr:nvSpPr>
        <xdr:cNvPr id="131" name="AutoShape 128"/>
        <xdr:cNvSpPr>
          <a:spLocks/>
        </xdr:cNvSpPr>
      </xdr:nvSpPr>
      <xdr:spPr>
        <a:xfrm>
          <a:off x="5686425" y="3333750"/>
          <a:ext cx="1104900" cy="495300"/>
        </a:xfrm>
        <a:prstGeom prst="wedgeRoundRectCallout">
          <a:avLst>
            <a:gd name="adj1" fmla="val 50990"/>
            <a:gd name="adj2" fmla="val -85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求職者給付　基本手当</a:t>
          </a:r>
        </a:p>
      </xdr:txBody>
    </xdr:sp>
    <xdr:clientData/>
  </xdr:twoCellAnchor>
  <xdr:twoCellAnchor>
    <xdr:from>
      <xdr:col>14</xdr:col>
      <xdr:colOff>381000</xdr:colOff>
      <xdr:row>17</xdr:row>
      <xdr:rowOff>19050</xdr:rowOff>
    </xdr:from>
    <xdr:to>
      <xdr:col>14</xdr:col>
      <xdr:colOff>381000</xdr:colOff>
      <xdr:row>18</xdr:row>
      <xdr:rowOff>314325</xdr:rowOff>
    </xdr:to>
    <xdr:sp>
      <xdr:nvSpPr>
        <xdr:cNvPr id="132" name="Line 122"/>
        <xdr:cNvSpPr>
          <a:spLocks/>
        </xdr:cNvSpPr>
      </xdr:nvSpPr>
      <xdr:spPr>
        <a:xfrm>
          <a:off x="8401050" y="4905375"/>
          <a:ext cx="0" cy="6191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85725</xdr:colOff>
      <xdr:row>5</xdr:row>
      <xdr:rowOff>38100</xdr:rowOff>
    </xdr:from>
    <xdr:to>
      <xdr:col>43</xdr:col>
      <xdr:colOff>590550</xdr:colOff>
      <xdr:row>6</xdr:row>
      <xdr:rowOff>38100</xdr:rowOff>
    </xdr:to>
    <xdr:sp>
      <xdr:nvSpPr>
        <xdr:cNvPr id="1" name="Rectangle 61"/>
        <xdr:cNvSpPr>
          <a:spLocks/>
        </xdr:cNvSpPr>
      </xdr:nvSpPr>
      <xdr:spPr>
        <a:xfrm>
          <a:off x="20774025" y="1143000"/>
          <a:ext cx="50482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19050</xdr:colOff>
      <xdr:row>7</xdr:row>
      <xdr:rowOff>0</xdr:rowOff>
    </xdr:from>
    <xdr:to>
      <xdr:col>42</xdr:col>
      <xdr:colOff>523875</xdr:colOff>
      <xdr:row>8</xdr:row>
      <xdr:rowOff>0</xdr:rowOff>
    </xdr:to>
    <xdr:sp>
      <xdr:nvSpPr>
        <xdr:cNvPr id="2" name="Rectangle 62"/>
        <xdr:cNvSpPr>
          <a:spLocks/>
        </xdr:cNvSpPr>
      </xdr:nvSpPr>
      <xdr:spPr>
        <a:xfrm>
          <a:off x="20021550" y="1828800"/>
          <a:ext cx="5048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11</xdr:row>
      <xdr:rowOff>0</xdr:rowOff>
    </xdr:from>
    <xdr:to>
      <xdr:col>42</xdr:col>
      <xdr:colOff>542925</xdr:colOff>
      <xdr:row>11</xdr:row>
      <xdr:rowOff>314325</xdr:rowOff>
    </xdr:to>
    <xdr:sp>
      <xdr:nvSpPr>
        <xdr:cNvPr id="3" name="Rectangle 63"/>
        <xdr:cNvSpPr>
          <a:spLocks/>
        </xdr:cNvSpPr>
      </xdr:nvSpPr>
      <xdr:spPr>
        <a:xfrm>
          <a:off x="20012025" y="29432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15</xdr:row>
      <xdr:rowOff>0</xdr:rowOff>
    </xdr:from>
    <xdr:to>
      <xdr:col>42</xdr:col>
      <xdr:colOff>542925</xdr:colOff>
      <xdr:row>15</xdr:row>
      <xdr:rowOff>314325</xdr:rowOff>
    </xdr:to>
    <xdr:sp>
      <xdr:nvSpPr>
        <xdr:cNvPr id="4" name="Rectangle 64"/>
        <xdr:cNvSpPr>
          <a:spLocks/>
        </xdr:cNvSpPr>
      </xdr:nvSpPr>
      <xdr:spPr>
        <a:xfrm>
          <a:off x="20012025" y="42386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15</xdr:row>
      <xdr:rowOff>314325</xdr:rowOff>
    </xdr:from>
    <xdr:to>
      <xdr:col>42</xdr:col>
      <xdr:colOff>523875</xdr:colOff>
      <xdr:row>17</xdr:row>
      <xdr:rowOff>0</xdr:rowOff>
    </xdr:to>
    <xdr:sp>
      <xdr:nvSpPr>
        <xdr:cNvPr id="5" name="Rectangle 65"/>
        <xdr:cNvSpPr>
          <a:spLocks/>
        </xdr:cNvSpPr>
      </xdr:nvSpPr>
      <xdr:spPr>
        <a:xfrm>
          <a:off x="20012025" y="45529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17</xdr:row>
      <xdr:rowOff>9525</xdr:rowOff>
    </xdr:from>
    <xdr:to>
      <xdr:col>42</xdr:col>
      <xdr:colOff>657225</xdr:colOff>
      <xdr:row>18</xdr:row>
      <xdr:rowOff>9525</xdr:rowOff>
    </xdr:to>
    <xdr:sp>
      <xdr:nvSpPr>
        <xdr:cNvPr id="6" name="Rectangle 66"/>
        <xdr:cNvSpPr>
          <a:spLocks/>
        </xdr:cNvSpPr>
      </xdr:nvSpPr>
      <xdr:spPr>
        <a:xfrm>
          <a:off x="20069175" y="4895850"/>
          <a:ext cx="5905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18</xdr:row>
      <xdr:rowOff>0</xdr:rowOff>
    </xdr:from>
    <xdr:to>
      <xdr:col>42</xdr:col>
      <xdr:colOff>600075</xdr:colOff>
      <xdr:row>18</xdr:row>
      <xdr:rowOff>314325</xdr:rowOff>
    </xdr:to>
    <xdr:sp>
      <xdr:nvSpPr>
        <xdr:cNvPr id="7" name="Rectangle 67"/>
        <xdr:cNvSpPr>
          <a:spLocks/>
        </xdr:cNvSpPr>
      </xdr:nvSpPr>
      <xdr:spPr>
        <a:xfrm>
          <a:off x="20012025" y="5210175"/>
          <a:ext cx="5905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19</xdr:row>
      <xdr:rowOff>0</xdr:rowOff>
    </xdr:from>
    <xdr:to>
      <xdr:col>42</xdr:col>
      <xdr:colOff>600075</xdr:colOff>
      <xdr:row>20</xdr:row>
      <xdr:rowOff>0</xdr:rowOff>
    </xdr:to>
    <xdr:sp>
      <xdr:nvSpPr>
        <xdr:cNvPr id="8" name="Rectangle 68"/>
        <xdr:cNvSpPr>
          <a:spLocks/>
        </xdr:cNvSpPr>
      </xdr:nvSpPr>
      <xdr:spPr>
        <a:xfrm>
          <a:off x="20031075" y="5534025"/>
          <a:ext cx="5715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>
      <xdr:nvSpPr>
        <xdr:cNvPr id="9" name="Rectangle 69"/>
        <xdr:cNvSpPr>
          <a:spLocks/>
        </xdr:cNvSpPr>
      </xdr:nvSpPr>
      <xdr:spPr>
        <a:xfrm>
          <a:off x="1824990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5</xdr:row>
      <xdr:rowOff>0</xdr:rowOff>
    </xdr:from>
    <xdr:to>
      <xdr:col>42</xdr:col>
      <xdr:colOff>523875</xdr:colOff>
      <xdr:row>6</xdr:row>
      <xdr:rowOff>0</xdr:rowOff>
    </xdr:to>
    <xdr:sp>
      <xdr:nvSpPr>
        <xdr:cNvPr id="10" name="Rectangle 70"/>
        <xdr:cNvSpPr>
          <a:spLocks/>
        </xdr:cNvSpPr>
      </xdr:nvSpPr>
      <xdr:spPr>
        <a:xfrm>
          <a:off x="20012025" y="1104900"/>
          <a:ext cx="5143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28575</xdr:colOff>
      <xdr:row>21</xdr:row>
      <xdr:rowOff>0</xdr:rowOff>
    </xdr:from>
    <xdr:to>
      <xdr:col>42</xdr:col>
      <xdr:colOff>600075</xdr:colOff>
      <xdr:row>22</xdr:row>
      <xdr:rowOff>0</xdr:rowOff>
    </xdr:to>
    <xdr:sp>
      <xdr:nvSpPr>
        <xdr:cNvPr id="11" name="Rectangle 71"/>
        <xdr:cNvSpPr>
          <a:spLocks/>
        </xdr:cNvSpPr>
      </xdr:nvSpPr>
      <xdr:spPr>
        <a:xfrm>
          <a:off x="20031075" y="6181725"/>
          <a:ext cx="5715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542925</xdr:colOff>
      <xdr:row>21</xdr:row>
      <xdr:rowOff>314325</xdr:rowOff>
    </xdr:to>
    <xdr:sp>
      <xdr:nvSpPr>
        <xdr:cNvPr id="12" name="Rectangle 72"/>
        <xdr:cNvSpPr>
          <a:spLocks/>
        </xdr:cNvSpPr>
      </xdr:nvSpPr>
      <xdr:spPr>
        <a:xfrm>
          <a:off x="20012025" y="61817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542925</xdr:colOff>
      <xdr:row>21</xdr:row>
      <xdr:rowOff>314325</xdr:rowOff>
    </xdr:to>
    <xdr:sp>
      <xdr:nvSpPr>
        <xdr:cNvPr id="13" name="Rectangle 73"/>
        <xdr:cNvSpPr>
          <a:spLocks/>
        </xdr:cNvSpPr>
      </xdr:nvSpPr>
      <xdr:spPr>
        <a:xfrm>
          <a:off x="20012025" y="61817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542925</xdr:colOff>
      <xdr:row>21</xdr:row>
      <xdr:rowOff>314325</xdr:rowOff>
    </xdr:to>
    <xdr:sp>
      <xdr:nvSpPr>
        <xdr:cNvPr id="14" name="Rectangle 74"/>
        <xdr:cNvSpPr>
          <a:spLocks/>
        </xdr:cNvSpPr>
      </xdr:nvSpPr>
      <xdr:spPr>
        <a:xfrm>
          <a:off x="20012025" y="6181725"/>
          <a:ext cx="5238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314325</xdr:rowOff>
    </xdr:from>
    <xdr:to>
      <xdr:col>42</xdr:col>
      <xdr:colOff>523875</xdr:colOff>
      <xdr:row>23</xdr:row>
      <xdr:rowOff>0</xdr:rowOff>
    </xdr:to>
    <xdr:sp>
      <xdr:nvSpPr>
        <xdr:cNvPr id="15" name="Rectangle 75"/>
        <xdr:cNvSpPr>
          <a:spLocks/>
        </xdr:cNvSpPr>
      </xdr:nvSpPr>
      <xdr:spPr>
        <a:xfrm>
          <a:off x="20012025" y="64960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314325</xdr:rowOff>
    </xdr:from>
    <xdr:to>
      <xdr:col>42</xdr:col>
      <xdr:colOff>523875</xdr:colOff>
      <xdr:row>23</xdr:row>
      <xdr:rowOff>0</xdr:rowOff>
    </xdr:to>
    <xdr:sp>
      <xdr:nvSpPr>
        <xdr:cNvPr id="16" name="Rectangle 76"/>
        <xdr:cNvSpPr>
          <a:spLocks/>
        </xdr:cNvSpPr>
      </xdr:nvSpPr>
      <xdr:spPr>
        <a:xfrm>
          <a:off x="20012025" y="6496050"/>
          <a:ext cx="5143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>
      <xdr:nvSpPr>
        <xdr:cNvPr id="17" name="Rectangle 77"/>
        <xdr:cNvSpPr>
          <a:spLocks/>
        </xdr:cNvSpPr>
      </xdr:nvSpPr>
      <xdr:spPr>
        <a:xfrm>
          <a:off x="1824990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8" name="Rectangle 85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19" name="Rectangle 8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20" name="Rectangle 8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21" name="Rectangle 89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10</xdr:row>
      <xdr:rowOff>0</xdr:rowOff>
    </xdr:to>
    <xdr:sp>
      <xdr:nvSpPr>
        <xdr:cNvPr id="22" name="Rectangle 90"/>
        <xdr:cNvSpPr>
          <a:spLocks/>
        </xdr:cNvSpPr>
      </xdr:nvSpPr>
      <xdr:spPr>
        <a:xfrm>
          <a:off x="1824990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30</xdr:col>
      <xdr:colOff>66675</xdr:colOff>
      <xdr:row>8</xdr:row>
      <xdr:rowOff>276225</xdr:rowOff>
    </xdr:from>
    <xdr:to>
      <xdr:col>31</xdr:col>
      <xdr:colOff>161925</xdr:colOff>
      <xdr:row>9</xdr:row>
      <xdr:rowOff>85725</xdr:rowOff>
    </xdr:to>
    <xdr:pic>
      <xdr:nvPicPr>
        <xdr:cNvPr id="23" name="ピクチャ 392"/>
        <xdr:cNvPicPr preferRelativeResize="1">
          <a:picLocks noChangeAspect="1"/>
        </xdr:cNvPicPr>
      </xdr:nvPicPr>
      <xdr:blipFill>
        <a:blip r:embed="rId1"/>
        <a:srcRect l="3564" t="18884" r="3564" b="18884"/>
        <a:stretch>
          <a:fillRect/>
        </a:stretch>
      </xdr:blipFill>
      <xdr:spPr>
        <a:xfrm>
          <a:off x="18316575" y="2324100"/>
          <a:ext cx="885825" cy="1524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30</xdr:col>
      <xdr:colOff>666750</xdr:colOff>
      <xdr:row>5</xdr:row>
      <xdr:rowOff>333375</xdr:rowOff>
    </xdr:from>
    <xdr:to>
      <xdr:col>31</xdr:col>
      <xdr:colOff>171450</xdr:colOff>
      <xdr:row>6</xdr:row>
      <xdr:rowOff>57150</xdr:rowOff>
    </xdr:to>
    <xdr:pic>
      <xdr:nvPicPr>
        <xdr:cNvPr id="24" name="ピクチャ 393"/>
        <xdr:cNvPicPr preferRelativeResize="1">
          <a:picLocks noChangeAspect="1"/>
        </xdr:cNvPicPr>
      </xdr:nvPicPr>
      <xdr:blipFill>
        <a:blip r:embed="rId2"/>
        <a:srcRect l="9934" t="18884" r="9934" b="18884"/>
        <a:stretch>
          <a:fillRect/>
        </a:stretch>
      </xdr:blipFill>
      <xdr:spPr>
        <a:xfrm>
          <a:off x="18916650" y="1438275"/>
          <a:ext cx="29527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30</xdr:col>
      <xdr:colOff>66675</xdr:colOff>
      <xdr:row>5</xdr:row>
      <xdr:rowOff>304800</xdr:rowOff>
    </xdr:from>
    <xdr:to>
      <xdr:col>30</xdr:col>
      <xdr:colOff>276225</xdr:colOff>
      <xdr:row>6</xdr:row>
      <xdr:rowOff>57150</xdr:rowOff>
    </xdr:to>
    <xdr:pic>
      <xdr:nvPicPr>
        <xdr:cNvPr id="25" name="ピクチャ 394"/>
        <xdr:cNvPicPr preferRelativeResize="1">
          <a:picLocks noChangeAspect="1"/>
        </xdr:cNvPicPr>
      </xdr:nvPicPr>
      <xdr:blipFill>
        <a:blip r:embed="rId3"/>
        <a:srcRect l="11793" t="15113" r="11793" b="15113"/>
        <a:stretch>
          <a:fillRect/>
        </a:stretch>
      </xdr:blipFill>
      <xdr:spPr>
        <a:xfrm>
          <a:off x="18316575" y="1409700"/>
          <a:ext cx="20955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30</xdr:col>
      <xdr:colOff>38100</xdr:colOff>
      <xdr:row>5</xdr:row>
      <xdr:rowOff>285750</xdr:rowOff>
    </xdr:from>
    <xdr:to>
      <xdr:col>31</xdr:col>
      <xdr:colOff>123825</xdr:colOff>
      <xdr:row>6</xdr:row>
      <xdr:rowOff>323850</xdr:rowOff>
    </xdr:to>
    <xdr:sp>
      <xdr:nvSpPr>
        <xdr:cNvPr id="26" name="Rectangle 94"/>
        <xdr:cNvSpPr>
          <a:spLocks/>
        </xdr:cNvSpPr>
      </xdr:nvSpPr>
      <xdr:spPr>
        <a:xfrm>
          <a:off x="18288000" y="1390650"/>
          <a:ext cx="8763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20</xdr:col>
      <xdr:colOff>76200</xdr:colOff>
      <xdr:row>10</xdr:row>
      <xdr:rowOff>57150</xdr:rowOff>
    </xdr:from>
    <xdr:to>
      <xdr:col>20</xdr:col>
      <xdr:colOff>276225</xdr:colOff>
      <xdr:row>11</xdr:row>
      <xdr:rowOff>19050</xdr:rowOff>
    </xdr:to>
    <xdr:pic>
      <xdr:nvPicPr>
        <xdr:cNvPr id="27" name="ピクチャ 973"/>
        <xdr:cNvPicPr preferRelativeResize="1">
          <a:picLocks noChangeAspect="1"/>
        </xdr:cNvPicPr>
      </xdr:nvPicPr>
      <xdr:blipFill>
        <a:blip r:embed="rId4"/>
        <a:srcRect l="17152" t="18884" r="17152" b="18884"/>
        <a:stretch>
          <a:fillRect/>
        </a:stretch>
      </xdr:blipFill>
      <xdr:spPr>
        <a:xfrm>
          <a:off x="12258675" y="2819400"/>
          <a:ext cx="2000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28" name="Rectangle 9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29" name="Rectangle 97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30</xdr:row>
      <xdr:rowOff>314325</xdr:rowOff>
    </xdr:from>
    <xdr:to>
      <xdr:col>18</xdr:col>
      <xdr:colOff>171450</xdr:colOff>
      <xdr:row>31</xdr:row>
      <xdr:rowOff>133350</xdr:rowOff>
    </xdr:to>
    <xdr:pic>
      <xdr:nvPicPr>
        <xdr:cNvPr id="30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77600" y="94107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723900</xdr:colOff>
      <xdr:row>31</xdr:row>
      <xdr:rowOff>0</xdr:rowOff>
    </xdr:from>
    <xdr:to>
      <xdr:col>26</xdr:col>
      <xdr:colOff>161925</xdr:colOff>
      <xdr:row>31</xdr:row>
      <xdr:rowOff>142875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87775" y="94202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2" name="Rectangle 10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3" name="Rectangle 109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4" name="Rectangle 113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5" name="Rectangle 114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6" name="Rectangle 123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7" name="Rectangle 124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5</xdr:row>
      <xdr:rowOff>323850</xdr:rowOff>
    </xdr:from>
    <xdr:to>
      <xdr:col>4</xdr:col>
      <xdr:colOff>371475</xdr:colOff>
      <xdr:row>9</xdr:row>
      <xdr:rowOff>190500</xdr:rowOff>
    </xdr:to>
    <xdr:pic>
      <xdr:nvPicPr>
        <xdr:cNvPr id="38" name="Picture 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0" y="1428750"/>
          <a:ext cx="752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39" name="Rectangle 12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40" name="Rectangle 127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30</xdr:col>
      <xdr:colOff>38100</xdr:colOff>
      <xdr:row>5</xdr:row>
      <xdr:rowOff>171450</xdr:rowOff>
    </xdr:from>
    <xdr:to>
      <xdr:col>31</xdr:col>
      <xdr:colOff>114300</xdr:colOff>
      <xdr:row>5</xdr:row>
      <xdr:rowOff>323850</xdr:rowOff>
    </xdr:to>
    <xdr:pic>
      <xdr:nvPicPr>
        <xdr:cNvPr id="41" name="Picture 1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0" y="1276350"/>
          <a:ext cx="866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10</xdr:row>
      <xdr:rowOff>57150</xdr:rowOff>
    </xdr:from>
    <xdr:to>
      <xdr:col>20</xdr:col>
      <xdr:colOff>276225</xdr:colOff>
      <xdr:row>11</xdr:row>
      <xdr:rowOff>9525</xdr:rowOff>
    </xdr:to>
    <xdr:pic>
      <xdr:nvPicPr>
        <xdr:cNvPr id="42" name="ピクチャ 973"/>
        <xdr:cNvPicPr preferRelativeResize="1">
          <a:picLocks noChangeAspect="1"/>
        </xdr:cNvPicPr>
      </xdr:nvPicPr>
      <xdr:blipFill>
        <a:blip r:embed="rId4"/>
        <a:srcRect l="17152" t="18884" r="17152" b="18884"/>
        <a:stretch>
          <a:fillRect/>
        </a:stretch>
      </xdr:blipFill>
      <xdr:spPr>
        <a:xfrm>
          <a:off x="12277725" y="2819400"/>
          <a:ext cx="1809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29</xdr:col>
      <xdr:colOff>57150</xdr:colOff>
      <xdr:row>6</xdr:row>
      <xdr:rowOff>323850</xdr:rowOff>
    </xdr:from>
    <xdr:to>
      <xdr:col>30</xdr:col>
      <xdr:colOff>771525</xdr:colOff>
      <xdr:row>15</xdr:row>
      <xdr:rowOff>180975</xdr:rowOff>
    </xdr:to>
    <xdr:grpSp>
      <xdr:nvGrpSpPr>
        <xdr:cNvPr id="43" name="Group 152"/>
        <xdr:cNvGrpSpPr>
          <a:grpSpLocks/>
        </xdr:cNvGrpSpPr>
      </xdr:nvGrpSpPr>
      <xdr:grpSpPr>
        <a:xfrm>
          <a:off x="18145125" y="1800225"/>
          <a:ext cx="876300" cy="2619375"/>
          <a:chOff x="1483" y="207"/>
          <a:chExt cx="74" cy="275"/>
        </a:xfrm>
        <a:solidFill>
          <a:srgbClr val="FFFFFF"/>
        </a:solidFill>
      </xdr:grpSpPr>
      <xdr:sp>
        <xdr:nvSpPr>
          <xdr:cNvPr id="44" name="Freeform 153"/>
          <xdr:cNvSpPr>
            <a:spLocks/>
          </xdr:cNvSpPr>
        </xdr:nvSpPr>
        <xdr:spPr>
          <a:xfrm>
            <a:off x="1484" y="353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5" name="Freeform 154"/>
          <xdr:cNvSpPr>
            <a:spLocks/>
          </xdr:cNvSpPr>
        </xdr:nvSpPr>
        <xdr:spPr>
          <a:xfrm>
            <a:off x="1483" y="387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6" name="Freeform 155"/>
          <xdr:cNvSpPr>
            <a:spLocks/>
          </xdr:cNvSpPr>
        </xdr:nvSpPr>
        <xdr:spPr>
          <a:xfrm>
            <a:off x="1484" y="419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Freeform 156"/>
          <xdr:cNvSpPr>
            <a:spLocks/>
          </xdr:cNvSpPr>
        </xdr:nvSpPr>
        <xdr:spPr>
          <a:xfrm>
            <a:off x="1484" y="453"/>
            <a:ext cx="23" cy="29"/>
          </a:xfrm>
          <a:custGeom>
            <a:pathLst>
              <a:path h="28" w="23">
                <a:moveTo>
                  <a:pt x="21" y="0"/>
                </a:moveTo>
                <a:lnTo>
                  <a:pt x="0" y="28"/>
                </a:lnTo>
                <a:lnTo>
                  <a:pt x="23" y="28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Freeform 157"/>
          <xdr:cNvSpPr>
            <a:spLocks/>
          </xdr:cNvSpPr>
        </xdr:nvSpPr>
        <xdr:spPr>
          <a:xfrm>
            <a:off x="1485" y="207"/>
            <a:ext cx="72" cy="141"/>
          </a:xfrm>
          <a:custGeom>
            <a:pathLst>
              <a:path h="141" w="72">
                <a:moveTo>
                  <a:pt x="72" y="0"/>
                </a:moveTo>
                <a:lnTo>
                  <a:pt x="26" y="0"/>
                </a:lnTo>
                <a:lnTo>
                  <a:pt x="0" y="141"/>
                </a:lnTo>
                <a:lnTo>
                  <a:pt x="20" y="141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49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0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1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2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3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4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5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7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9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0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1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2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3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4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5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6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7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8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9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0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1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2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3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4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5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6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7" name="Rectangle 6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78" name="Rectangle 58"/>
        <xdr:cNvSpPr>
          <a:spLocks/>
        </xdr:cNvSpPr>
      </xdr:nvSpPr>
      <xdr:spPr>
        <a:xfrm>
          <a:off x="10572750" y="239077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14</xdr:row>
      <xdr:rowOff>0</xdr:rowOff>
    </xdr:from>
    <xdr:to>
      <xdr:col>19</xdr:col>
      <xdr:colOff>161925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0" y="2609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39</xdr:col>
      <xdr:colOff>9525</xdr:colOff>
      <xdr:row>23</xdr:row>
      <xdr:rowOff>0</xdr:rowOff>
    </xdr:from>
    <xdr:to>
      <xdr:col>69</xdr:col>
      <xdr:colOff>247650</xdr:colOff>
      <xdr:row>46</xdr:row>
      <xdr:rowOff>19050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4143375"/>
          <a:ext cx="8239125" cy="6124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4</xdr:row>
      <xdr:rowOff>142875</xdr:rowOff>
    </xdr:from>
    <xdr:to>
      <xdr:col>19</xdr:col>
      <xdr:colOff>28575</xdr:colOff>
      <xdr:row>17</xdr:row>
      <xdr:rowOff>0</xdr:rowOff>
    </xdr:to>
    <xdr:sp>
      <xdr:nvSpPr>
        <xdr:cNvPr id="3" name="図形 4"/>
        <xdr:cNvSpPr>
          <a:spLocks/>
        </xdr:cNvSpPr>
      </xdr:nvSpPr>
      <xdr:spPr>
        <a:xfrm>
          <a:off x="4391025" y="752475"/>
          <a:ext cx="561975" cy="2457450"/>
        </a:xfrm>
        <a:custGeom>
          <a:pathLst>
            <a:path h="16384" w="16384">
              <a:moveTo>
                <a:pt x="0" y="2477"/>
              </a:moveTo>
              <a:lnTo>
                <a:pt x="5461" y="2477"/>
              </a:lnTo>
              <a:lnTo>
                <a:pt x="5461" y="0"/>
              </a:lnTo>
              <a:lnTo>
                <a:pt x="5461" y="95"/>
              </a:lnTo>
              <a:lnTo>
                <a:pt x="16384" y="8001"/>
              </a:lnTo>
              <a:lnTo>
                <a:pt x="5461" y="16289"/>
              </a:lnTo>
              <a:lnTo>
                <a:pt x="5461" y="16384"/>
              </a:lnTo>
              <a:lnTo>
                <a:pt x="5461" y="13526"/>
              </a:lnTo>
              <a:lnTo>
                <a:pt x="0" y="13526"/>
              </a:lnTo>
              <a:lnTo>
                <a:pt x="0" y="247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</xdr:rowOff>
    </xdr:from>
    <xdr:to>
      <xdr:col>30</xdr:col>
      <xdr:colOff>190500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600950" y="63817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</xdr:row>
      <xdr:rowOff>19050</xdr:rowOff>
    </xdr:from>
    <xdr:to>
      <xdr:col>15</xdr:col>
      <xdr:colOff>142875</xdr:colOff>
      <xdr:row>4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628650"/>
          <a:ext cx="2009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66675</xdr:colOff>
      <xdr:row>3</xdr:row>
      <xdr:rowOff>66675</xdr:rowOff>
    </xdr:from>
    <xdr:to>
      <xdr:col>35</xdr:col>
      <xdr:colOff>104775</xdr:colOff>
      <xdr:row>4</xdr:row>
      <xdr:rowOff>19050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76250"/>
          <a:ext cx="1905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10</xdr:row>
      <xdr:rowOff>57150</xdr:rowOff>
    </xdr:from>
    <xdr:to>
      <xdr:col>15</xdr:col>
      <xdr:colOff>180975</xdr:colOff>
      <xdr:row>11</xdr:row>
      <xdr:rowOff>38100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1866900"/>
          <a:ext cx="2114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14</xdr:row>
      <xdr:rowOff>76200</xdr:rowOff>
    </xdr:from>
    <xdr:to>
      <xdr:col>15</xdr:col>
      <xdr:colOff>190500</xdr:colOff>
      <xdr:row>15</xdr:row>
      <xdr:rowOff>47625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2686050"/>
          <a:ext cx="2124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76200</xdr:colOff>
      <xdr:row>14</xdr:row>
      <xdr:rowOff>57150</xdr:rowOff>
    </xdr:from>
    <xdr:to>
      <xdr:col>35</xdr:col>
      <xdr:colOff>238125</xdr:colOff>
      <xdr:row>15</xdr:row>
      <xdr:rowOff>19050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2667000"/>
          <a:ext cx="2028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4</xdr:row>
      <xdr:rowOff>104775</xdr:rowOff>
    </xdr:from>
    <xdr:to>
      <xdr:col>67</xdr:col>
      <xdr:colOff>38100</xdr:colOff>
      <xdr:row>11</xdr:row>
      <xdr:rowOff>114300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44175" y="714375"/>
          <a:ext cx="7239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247650</xdr:colOff>
      <xdr:row>4</xdr:row>
      <xdr:rowOff>38100</xdr:rowOff>
    </xdr:from>
    <xdr:to>
      <xdr:col>69</xdr:col>
      <xdr:colOff>228600</xdr:colOff>
      <xdr:row>14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10258425" y="647700"/>
          <a:ext cx="8248650" cy="196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95</xdr:col>
      <xdr:colOff>66675</xdr:colOff>
      <xdr:row>14</xdr:row>
      <xdr:rowOff>0</xdr:rowOff>
    </xdr:from>
    <xdr:to>
      <xdr:col>98</xdr:col>
      <xdr:colOff>161925</xdr:colOff>
      <xdr:row>14</xdr:row>
      <xdr:rowOff>0</xdr:rowOff>
    </xdr:to>
    <xdr:sp>
      <xdr:nvSpPr>
        <xdr:cNvPr id="12" name="Line 37"/>
        <xdr:cNvSpPr>
          <a:spLocks/>
        </xdr:cNvSpPr>
      </xdr:nvSpPr>
      <xdr:spPr>
        <a:xfrm>
          <a:off x="25517475" y="26098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4</xdr:row>
      <xdr:rowOff>142875</xdr:rowOff>
    </xdr:from>
    <xdr:to>
      <xdr:col>98</xdr:col>
      <xdr:colOff>28575</xdr:colOff>
      <xdr:row>17</xdr:row>
      <xdr:rowOff>0</xdr:rowOff>
    </xdr:to>
    <xdr:sp>
      <xdr:nvSpPr>
        <xdr:cNvPr id="13" name="図形 4"/>
        <xdr:cNvSpPr>
          <a:spLocks/>
        </xdr:cNvSpPr>
      </xdr:nvSpPr>
      <xdr:spPr>
        <a:xfrm>
          <a:off x="25717500" y="752475"/>
          <a:ext cx="561975" cy="2457450"/>
        </a:xfrm>
        <a:custGeom>
          <a:pathLst>
            <a:path h="16384" w="16384">
              <a:moveTo>
                <a:pt x="0" y="2477"/>
              </a:moveTo>
              <a:lnTo>
                <a:pt x="5461" y="2477"/>
              </a:lnTo>
              <a:lnTo>
                <a:pt x="5461" y="0"/>
              </a:lnTo>
              <a:lnTo>
                <a:pt x="5461" y="95"/>
              </a:lnTo>
              <a:lnTo>
                <a:pt x="16384" y="8001"/>
              </a:lnTo>
              <a:lnTo>
                <a:pt x="5461" y="16289"/>
              </a:lnTo>
              <a:lnTo>
                <a:pt x="5461" y="16384"/>
              </a:lnTo>
              <a:lnTo>
                <a:pt x="5461" y="13526"/>
              </a:lnTo>
              <a:lnTo>
                <a:pt x="0" y="13526"/>
              </a:lnTo>
              <a:lnTo>
                <a:pt x="0" y="247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108</xdr:col>
      <xdr:colOff>9525</xdr:colOff>
      <xdr:row>4</xdr:row>
      <xdr:rowOff>28575</xdr:rowOff>
    </xdr:from>
    <xdr:to>
      <xdr:col>109</xdr:col>
      <xdr:colOff>190500</xdr:colOff>
      <xdr:row>5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28927425" y="63817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87</xdr:col>
      <xdr:colOff>0</xdr:colOff>
      <xdr:row>4</xdr:row>
      <xdr:rowOff>19050</xdr:rowOff>
    </xdr:from>
    <xdr:to>
      <xdr:col>94</xdr:col>
      <xdr:colOff>142875</xdr:colOff>
      <xdr:row>4</xdr:row>
      <xdr:rowOff>180975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17200" y="628650"/>
          <a:ext cx="2009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66675</xdr:colOff>
      <xdr:row>3</xdr:row>
      <xdr:rowOff>66675</xdr:rowOff>
    </xdr:from>
    <xdr:to>
      <xdr:col>114</xdr:col>
      <xdr:colOff>104775</xdr:colOff>
      <xdr:row>4</xdr:row>
      <xdr:rowOff>19050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17875" y="476250"/>
          <a:ext cx="1905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76200</xdr:colOff>
      <xdr:row>10</xdr:row>
      <xdr:rowOff>57150</xdr:rowOff>
    </xdr:from>
    <xdr:to>
      <xdr:col>94</xdr:col>
      <xdr:colOff>66675</xdr:colOff>
      <xdr:row>11</xdr:row>
      <xdr:rowOff>38100</xdr:rowOff>
    </xdr:to>
    <xdr:pic>
      <xdr:nvPicPr>
        <xdr:cNvPr id="17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26700" y="1866900"/>
          <a:ext cx="2124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66675</xdr:colOff>
      <xdr:row>14</xdr:row>
      <xdr:rowOff>76200</xdr:rowOff>
    </xdr:from>
    <xdr:to>
      <xdr:col>94</xdr:col>
      <xdr:colOff>76200</xdr:colOff>
      <xdr:row>15</xdr:row>
      <xdr:rowOff>47625</xdr:rowOff>
    </xdr:to>
    <xdr:pic>
      <xdr:nvPicPr>
        <xdr:cNvPr id="18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17175" y="2686050"/>
          <a:ext cx="2143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76200</xdr:colOff>
      <xdr:row>14</xdr:row>
      <xdr:rowOff>57150</xdr:rowOff>
    </xdr:from>
    <xdr:to>
      <xdr:col>114</xdr:col>
      <xdr:colOff>238125</xdr:colOff>
      <xdr:row>15</xdr:row>
      <xdr:rowOff>19050</xdr:rowOff>
    </xdr:to>
    <xdr:pic>
      <xdr:nvPicPr>
        <xdr:cNvPr id="19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27400" y="2667000"/>
          <a:ext cx="2028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14</xdr:row>
      <xdr:rowOff>0</xdr:rowOff>
    </xdr:from>
    <xdr:to>
      <xdr:col>19</xdr:col>
      <xdr:colOff>104775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4219575" y="2609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57150</xdr:rowOff>
    </xdr:from>
    <xdr:to>
      <xdr:col>10</xdr:col>
      <xdr:colOff>190500</xdr:colOff>
      <xdr:row>5</xdr:row>
      <xdr:rowOff>57150</xdr:rowOff>
    </xdr:to>
    <xdr:sp>
      <xdr:nvSpPr>
        <xdr:cNvPr id="2" name="Rectangle 6"/>
        <xdr:cNvSpPr>
          <a:spLocks/>
        </xdr:cNvSpPr>
      </xdr:nvSpPr>
      <xdr:spPr>
        <a:xfrm>
          <a:off x="2343150" y="666750"/>
          <a:ext cx="371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</xdr:rowOff>
    </xdr:from>
    <xdr:to>
      <xdr:col>30</xdr:col>
      <xdr:colOff>190500</xdr:colOff>
      <xdr:row>5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7600950" y="638175"/>
          <a:ext cx="4476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11</xdr:row>
      <xdr:rowOff>47625</xdr:rowOff>
    </xdr:from>
    <xdr:to>
      <xdr:col>10</xdr:col>
      <xdr:colOff>161925</xdr:colOff>
      <xdr:row>12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171700" y="2057400"/>
          <a:ext cx="514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39</xdr:col>
      <xdr:colOff>9525</xdr:colOff>
      <xdr:row>23</xdr:row>
      <xdr:rowOff>0</xdr:rowOff>
    </xdr:from>
    <xdr:to>
      <xdr:col>70</xdr:col>
      <xdr:colOff>57150</xdr:colOff>
      <xdr:row>46</xdr:row>
      <xdr:rowOff>19050</xdr:rowOff>
    </xdr:to>
    <xdr:pic>
      <xdr:nvPicPr>
        <xdr:cNvPr id="5" name="ピクチャ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4143375"/>
          <a:ext cx="8315325" cy="6124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29</xdr:col>
      <xdr:colOff>9525</xdr:colOff>
      <xdr:row>4</xdr:row>
      <xdr:rowOff>28575</xdr:rowOff>
    </xdr:from>
    <xdr:to>
      <xdr:col>30</xdr:col>
      <xdr:colOff>190500</xdr:colOff>
      <xdr:row>5</xdr:row>
      <xdr:rowOff>38100</xdr:rowOff>
    </xdr:to>
    <xdr:sp>
      <xdr:nvSpPr>
        <xdr:cNvPr id="6" name="Rectangle 10"/>
        <xdr:cNvSpPr>
          <a:spLocks/>
        </xdr:cNvSpPr>
      </xdr:nvSpPr>
      <xdr:spPr>
        <a:xfrm>
          <a:off x="7600950" y="638175"/>
          <a:ext cx="4476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</xdr:rowOff>
    </xdr:from>
    <xdr:to>
      <xdr:col>30</xdr:col>
      <xdr:colOff>190500</xdr:colOff>
      <xdr:row>5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7600950" y="63817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142875</xdr:rowOff>
    </xdr:from>
    <xdr:to>
      <xdr:col>19</xdr:col>
      <xdr:colOff>28575</xdr:colOff>
      <xdr:row>17</xdr:row>
      <xdr:rowOff>0</xdr:rowOff>
    </xdr:to>
    <xdr:sp>
      <xdr:nvSpPr>
        <xdr:cNvPr id="8" name="図形 67"/>
        <xdr:cNvSpPr>
          <a:spLocks/>
        </xdr:cNvSpPr>
      </xdr:nvSpPr>
      <xdr:spPr>
        <a:xfrm>
          <a:off x="4391025" y="752475"/>
          <a:ext cx="561975" cy="2457450"/>
        </a:xfrm>
        <a:custGeom>
          <a:pathLst>
            <a:path h="16384" w="16384">
              <a:moveTo>
                <a:pt x="0" y="2477"/>
              </a:moveTo>
              <a:lnTo>
                <a:pt x="5461" y="2477"/>
              </a:lnTo>
              <a:lnTo>
                <a:pt x="5461" y="0"/>
              </a:lnTo>
              <a:lnTo>
                <a:pt x="5461" y="95"/>
              </a:lnTo>
              <a:lnTo>
                <a:pt x="16384" y="8001"/>
              </a:lnTo>
              <a:lnTo>
                <a:pt x="5461" y="16289"/>
              </a:lnTo>
              <a:lnTo>
                <a:pt x="5461" y="16384"/>
              </a:lnTo>
              <a:lnTo>
                <a:pt x="5461" y="13526"/>
              </a:lnTo>
              <a:lnTo>
                <a:pt x="0" y="13526"/>
              </a:lnTo>
              <a:lnTo>
                <a:pt x="0" y="247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7</xdr:col>
      <xdr:colOff>104775</xdr:colOff>
      <xdr:row>3</xdr:row>
      <xdr:rowOff>171450</xdr:rowOff>
    </xdr:from>
    <xdr:to>
      <xdr:col>15</xdr:col>
      <xdr:colOff>104775</xdr:colOff>
      <xdr:row>4</xdr:row>
      <xdr:rowOff>142875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581025"/>
          <a:ext cx="1990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</xdr:row>
      <xdr:rowOff>28575</xdr:rowOff>
    </xdr:from>
    <xdr:to>
      <xdr:col>35</xdr:col>
      <xdr:colOff>85725</xdr:colOff>
      <xdr:row>3</xdr:row>
      <xdr:rowOff>180975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438150"/>
          <a:ext cx="1924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10</xdr:row>
      <xdr:rowOff>19050</xdr:rowOff>
    </xdr:from>
    <xdr:to>
      <xdr:col>15</xdr:col>
      <xdr:colOff>200025</xdr:colOff>
      <xdr:row>10</xdr:row>
      <xdr:rowOff>200025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1828800"/>
          <a:ext cx="2105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14</xdr:row>
      <xdr:rowOff>38100</xdr:rowOff>
    </xdr:from>
    <xdr:to>
      <xdr:col>15</xdr:col>
      <xdr:colOff>180975</xdr:colOff>
      <xdr:row>15</xdr:row>
      <xdr:rowOff>19050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2647950"/>
          <a:ext cx="2143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14</xdr:row>
      <xdr:rowOff>19050</xdr:rowOff>
    </xdr:from>
    <xdr:to>
      <xdr:col>35</xdr:col>
      <xdr:colOff>200025</xdr:colOff>
      <xdr:row>14</xdr:row>
      <xdr:rowOff>171450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262890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95250</xdr:colOff>
      <xdr:row>14</xdr:row>
      <xdr:rowOff>0</xdr:rowOff>
    </xdr:from>
    <xdr:to>
      <xdr:col>98</xdr:col>
      <xdr:colOff>104775</xdr:colOff>
      <xdr:row>14</xdr:row>
      <xdr:rowOff>0</xdr:rowOff>
    </xdr:to>
    <xdr:sp>
      <xdr:nvSpPr>
        <xdr:cNvPr id="14" name="Line 25"/>
        <xdr:cNvSpPr>
          <a:spLocks/>
        </xdr:cNvSpPr>
      </xdr:nvSpPr>
      <xdr:spPr>
        <a:xfrm>
          <a:off x="25546050" y="2609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88</xdr:col>
      <xdr:colOff>85725</xdr:colOff>
      <xdr:row>4</xdr:row>
      <xdr:rowOff>57150</xdr:rowOff>
    </xdr:from>
    <xdr:to>
      <xdr:col>89</xdr:col>
      <xdr:colOff>190500</xdr:colOff>
      <xdr:row>5</xdr:row>
      <xdr:rowOff>57150</xdr:rowOff>
    </xdr:to>
    <xdr:sp>
      <xdr:nvSpPr>
        <xdr:cNvPr id="15" name="Rectangle 26"/>
        <xdr:cNvSpPr>
          <a:spLocks/>
        </xdr:cNvSpPr>
      </xdr:nvSpPr>
      <xdr:spPr>
        <a:xfrm>
          <a:off x="23669625" y="666750"/>
          <a:ext cx="3714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108</xdr:col>
      <xdr:colOff>9525</xdr:colOff>
      <xdr:row>4</xdr:row>
      <xdr:rowOff>28575</xdr:rowOff>
    </xdr:from>
    <xdr:to>
      <xdr:col>109</xdr:col>
      <xdr:colOff>190500</xdr:colOff>
      <xdr:row>5</xdr:row>
      <xdr:rowOff>38100</xdr:rowOff>
    </xdr:to>
    <xdr:sp>
      <xdr:nvSpPr>
        <xdr:cNvPr id="16" name="Rectangle 27"/>
        <xdr:cNvSpPr>
          <a:spLocks/>
        </xdr:cNvSpPr>
      </xdr:nvSpPr>
      <xdr:spPr>
        <a:xfrm>
          <a:off x="28927425" y="638175"/>
          <a:ext cx="4476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87</xdr:col>
      <xdr:colOff>180975</xdr:colOff>
      <xdr:row>11</xdr:row>
      <xdr:rowOff>47625</xdr:rowOff>
    </xdr:from>
    <xdr:to>
      <xdr:col>89</xdr:col>
      <xdr:colOff>161925</xdr:colOff>
      <xdr:row>12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23498175" y="2057400"/>
          <a:ext cx="5143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108</xdr:col>
      <xdr:colOff>9525</xdr:colOff>
      <xdr:row>4</xdr:row>
      <xdr:rowOff>28575</xdr:rowOff>
    </xdr:from>
    <xdr:to>
      <xdr:col>109</xdr:col>
      <xdr:colOff>190500</xdr:colOff>
      <xdr:row>5</xdr:row>
      <xdr:rowOff>38100</xdr:rowOff>
    </xdr:to>
    <xdr:sp>
      <xdr:nvSpPr>
        <xdr:cNvPr id="18" name="Rectangle 29"/>
        <xdr:cNvSpPr>
          <a:spLocks/>
        </xdr:cNvSpPr>
      </xdr:nvSpPr>
      <xdr:spPr>
        <a:xfrm>
          <a:off x="28927425" y="638175"/>
          <a:ext cx="44767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108</xdr:col>
      <xdr:colOff>9525</xdr:colOff>
      <xdr:row>4</xdr:row>
      <xdr:rowOff>28575</xdr:rowOff>
    </xdr:from>
    <xdr:to>
      <xdr:col>109</xdr:col>
      <xdr:colOff>190500</xdr:colOff>
      <xdr:row>5</xdr:row>
      <xdr:rowOff>0</xdr:rowOff>
    </xdr:to>
    <xdr:sp>
      <xdr:nvSpPr>
        <xdr:cNvPr id="19" name="Rectangle 30"/>
        <xdr:cNvSpPr>
          <a:spLocks/>
        </xdr:cNvSpPr>
      </xdr:nvSpPr>
      <xdr:spPr>
        <a:xfrm>
          <a:off x="28927425" y="638175"/>
          <a:ext cx="4476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4</xdr:row>
      <xdr:rowOff>142875</xdr:rowOff>
    </xdr:from>
    <xdr:to>
      <xdr:col>98</xdr:col>
      <xdr:colOff>28575</xdr:colOff>
      <xdr:row>17</xdr:row>
      <xdr:rowOff>0</xdr:rowOff>
    </xdr:to>
    <xdr:sp>
      <xdr:nvSpPr>
        <xdr:cNvPr id="20" name="図形 67"/>
        <xdr:cNvSpPr>
          <a:spLocks/>
        </xdr:cNvSpPr>
      </xdr:nvSpPr>
      <xdr:spPr>
        <a:xfrm>
          <a:off x="25717500" y="752475"/>
          <a:ext cx="561975" cy="2457450"/>
        </a:xfrm>
        <a:custGeom>
          <a:pathLst>
            <a:path h="16384" w="16384">
              <a:moveTo>
                <a:pt x="0" y="2477"/>
              </a:moveTo>
              <a:lnTo>
                <a:pt x="5461" y="2477"/>
              </a:lnTo>
              <a:lnTo>
                <a:pt x="5461" y="0"/>
              </a:lnTo>
              <a:lnTo>
                <a:pt x="5461" y="95"/>
              </a:lnTo>
              <a:lnTo>
                <a:pt x="16384" y="8001"/>
              </a:lnTo>
              <a:lnTo>
                <a:pt x="5461" y="16289"/>
              </a:lnTo>
              <a:lnTo>
                <a:pt x="5461" y="16384"/>
              </a:lnTo>
              <a:lnTo>
                <a:pt x="5461" y="13526"/>
              </a:lnTo>
              <a:lnTo>
                <a:pt x="0" y="13526"/>
              </a:lnTo>
              <a:lnTo>
                <a:pt x="0" y="247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86</xdr:col>
      <xdr:colOff>104775</xdr:colOff>
      <xdr:row>3</xdr:row>
      <xdr:rowOff>171450</xdr:rowOff>
    </xdr:from>
    <xdr:to>
      <xdr:col>93</xdr:col>
      <xdr:colOff>247650</xdr:colOff>
      <xdr:row>4</xdr:row>
      <xdr:rowOff>142875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55275" y="581025"/>
          <a:ext cx="2009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28575</xdr:colOff>
      <xdr:row>3</xdr:row>
      <xdr:rowOff>28575</xdr:rowOff>
    </xdr:from>
    <xdr:to>
      <xdr:col>114</xdr:col>
      <xdr:colOff>85725</xdr:colOff>
      <xdr:row>3</xdr:row>
      <xdr:rowOff>180975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9775" y="438150"/>
          <a:ext cx="19240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85725</xdr:colOff>
      <xdr:row>10</xdr:row>
      <xdr:rowOff>19050</xdr:rowOff>
    </xdr:from>
    <xdr:to>
      <xdr:col>94</xdr:col>
      <xdr:colOff>76200</xdr:colOff>
      <xdr:row>10</xdr:row>
      <xdr:rowOff>200025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36225" y="1828800"/>
          <a:ext cx="2124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86</xdr:col>
      <xdr:colOff>28575</xdr:colOff>
      <xdr:row>14</xdr:row>
      <xdr:rowOff>38100</xdr:rowOff>
    </xdr:from>
    <xdr:to>
      <xdr:col>94</xdr:col>
      <xdr:colOff>38100</xdr:colOff>
      <xdr:row>15</xdr:row>
      <xdr:rowOff>19050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79075" y="2647950"/>
          <a:ext cx="2143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107</xdr:col>
      <xdr:colOff>38100</xdr:colOff>
      <xdr:row>14</xdr:row>
      <xdr:rowOff>19050</xdr:rowOff>
    </xdr:from>
    <xdr:to>
      <xdr:col>114</xdr:col>
      <xdr:colOff>200025</xdr:colOff>
      <xdr:row>14</xdr:row>
      <xdr:rowOff>171450</xdr:rowOff>
    </xdr:to>
    <xdr:pic>
      <xdr:nvPicPr>
        <xdr:cNvPr id="25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89300" y="262890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65316;&#65315;&#65331;\H17&#20877;&#24180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手順"/>
      <sheetName val="再年調計算"/>
      <sheetName val="源泉徴収票"/>
      <sheetName val="D68N02"/>
      <sheetName val="45区分"/>
      <sheetName val="31J区分"/>
      <sheetName val="年調住所氏名"/>
      <sheetName val="表"/>
      <sheetName val="正誤表"/>
      <sheetName val="通知"/>
      <sheetName val="KT"/>
      <sheetName val="控除額"/>
      <sheetName val="早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zoomScale="55" zoomScaleNormal="55" zoomScalePageLayoutView="0" workbookViewId="0" topLeftCell="A1">
      <selection activeCell="U33" sqref="U33"/>
    </sheetView>
  </sheetViews>
  <sheetFormatPr defaultColWidth="9" defaultRowHeight="14.25"/>
  <cols>
    <col min="1" max="1" width="1.69921875" style="1" customWidth="1"/>
    <col min="2" max="2" width="4.19921875" style="1" customWidth="1"/>
    <col min="3" max="9" width="9" style="1" customWidth="1"/>
    <col min="10" max="10" width="13.296875" style="1" customWidth="1"/>
    <col min="11" max="11" width="4.8984375" style="1" customWidth="1"/>
    <col min="12" max="12" width="2.59765625" style="1" customWidth="1"/>
    <col min="13" max="13" width="1.59765625" style="1" customWidth="1"/>
    <col min="14" max="14" width="2.796875" style="1" customWidth="1"/>
    <col min="15" max="16384" width="9" style="1" customWidth="1"/>
  </cols>
  <sheetData>
    <row r="1" spans="2:12" ht="19.5" customHeight="1">
      <c r="B1" s="2"/>
      <c r="C1" s="12" t="s">
        <v>179</v>
      </c>
      <c r="D1" s="3"/>
      <c r="E1" s="3"/>
      <c r="F1" s="3"/>
      <c r="G1" s="3"/>
      <c r="H1" s="3"/>
      <c r="I1" s="3"/>
      <c r="J1" s="3"/>
      <c r="K1" s="215"/>
      <c r="L1" s="4"/>
    </row>
    <row r="2" spans="2:12" ht="14.25" customHeight="1">
      <c r="B2" s="5"/>
      <c r="C2" s="7"/>
      <c r="D2" s="7"/>
      <c r="E2" s="7"/>
      <c r="F2" s="7"/>
      <c r="G2" s="7"/>
      <c r="H2" s="7"/>
      <c r="I2" s="7"/>
      <c r="J2" s="7"/>
      <c r="L2" s="6"/>
    </row>
    <row r="3" spans="2:12" ht="19.5" customHeight="1">
      <c r="B3" s="5"/>
      <c r="C3" s="7"/>
      <c r="D3" s="342" t="s">
        <v>180</v>
      </c>
      <c r="E3" s="7"/>
      <c r="F3" s="7"/>
      <c r="G3" s="7"/>
      <c r="H3" s="7"/>
      <c r="I3" s="7"/>
      <c r="J3" s="7"/>
      <c r="L3" s="6"/>
    </row>
    <row r="4" spans="2:12" ht="19.5" customHeight="1">
      <c r="B4" s="5"/>
      <c r="C4" s="7"/>
      <c r="D4" s="7"/>
      <c r="E4" s="7"/>
      <c r="F4" s="7"/>
      <c r="G4" s="7"/>
      <c r="H4" s="7"/>
      <c r="I4" s="7"/>
      <c r="J4" s="7"/>
      <c r="L4" s="6"/>
    </row>
    <row r="5" spans="2:12" ht="19.5" customHeight="1">
      <c r="B5" s="5"/>
      <c r="C5" s="343" t="s">
        <v>181</v>
      </c>
      <c r="D5" s="7"/>
      <c r="E5" s="7"/>
      <c r="F5" s="7"/>
      <c r="G5" s="7"/>
      <c r="H5" s="7"/>
      <c r="I5" s="7"/>
      <c r="J5" s="7"/>
      <c r="L5" s="6"/>
    </row>
    <row r="6" spans="2:12" ht="19.5" customHeight="1">
      <c r="B6" s="5"/>
      <c r="C6" s="343"/>
      <c r="D6" s="7"/>
      <c r="E6" s="7"/>
      <c r="F6" s="7"/>
      <c r="G6" s="7"/>
      <c r="H6" s="7"/>
      <c r="I6" s="7"/>
      <c r="J6" s="7"/>
      <c r="L6" s="6"/>
    </row>
    <row r="7" spans="2:12" ht="19.5" customHeight="1">
      <c r="B7" s="5"/>
      <c r="C7" s="343" t="s">
        <v>209</v>
      </c>
      <c r="D7" s="7"/>
      <c r="E7" s="7"/>
      <c r="F7" s="7"/>
      <c r="G7" s="7"/>
      <c r="H7" s="7"/>
      <c r="I7" s="7"/>
      <c r="J7" s="7"/>
      <c r="L7" s="217"/>
    </row>
    <row r="8" spans="2:12" ht="12" customHeight="1">
      <c r="B8" s="5"/>
      <c r="C8" s="343"/>
      <c r="D8" s="7"/>
      <c r="E8" s="7"/>
      <c r="F8" s="7"/>
      <c r="G8" s="7"/>
      <c r="H8" s="7"/>
      <c r="I8" s="7"/>
      <c r="J8" s="7"/>
      <c r="L8" s="217"/>
    </row>
    <row r="9" spans="2:12" ht="19.5" customHeight="1">
      <c r="B9" s="5"/>
      <c r="C9" s="7" t="s">
        <v>210</v>
      </c>
      <c r="D9" s="7"/>
      <c r="E9" s="7"/>
      <c r="F9" s="7"/>
      <c r="G9" s="7"/>
      <c r="H9" s="7"/>
      <c r="I9" s="7"/>
      <c r="J9" s="7"/>
      <c r="L9" s="6"/>
    </row>
    <row r="10" spans="2:12" ht="19.5" customHeight="1">
      <c r="B10" s="5"/>
      <c r="C10" s="7" t="s">
        <v>182</v>
      </c>
      <c r="D10" s="7"/>
      <c r="E10" s="7"/>
      <c r="F10" s="7"/>
      <c r="G10" s="7"/>
      <c r="H10" s="7"/>
      <c r="I10" s="7"/>
      <c r="J10" s="7"/>
      <c r="L10" s="6"/>
    </row>
    <row r="11" spans="2:12" ht="12" customHeight="1">
      <c r="B11" s="5"/>
      <c r="C11" s="7"/>
      <c r="D11" s="7"/>
      <c r="E11" s="7"/>
      <c r="F11" s="7"/>
      <c r="G11" s="7"/>
      <c r="H11" s="7"/>
      <c r="I11" s="7"/>
      <c r="J11" s="7"/>
      <c r="L11" s="6"/>
    </row>
    <row r="12" spans="2:12" ht="19.5" customHeight="1">
      <c r="B12" s="5"/>
      <c r="C12" s="7" t="s">
        <v>211</v>
      </c>
      <c r="D12" s="7"/>
      <c r="E12" s="7"/>
      <c r="F12" s="7"/>
      <c r="G12" s="7"/>
      <c r="H12" s="7"/>
      <c r="I12" s="7"/>
      <c r="J12" s="7"/>
      <c r="L12" s="6"/>
    </row>
    <row r="13" spans="2:12" ht="19.5" customHeight="1">
      <c r="B13" s="5"/>
      <c r="C13" s="7" t="s">
        <v>183</v>
      </c>
      <c r="D13" s="7"/>
      <c r="E13" s="7"/>
      <c r="F13" s="7"/>
      <c r="G13" s="7"/>
      <c r="H13" s="7"/>
      <c r="I13" s="7"/>
      <c r="J13" s="7"/>
      <c r="L13" s="6"/>
    </row>
    <row r="14" spans="2:12" ht="10.5" customHeight="1">
      <c r="B14" s="5"/>
      <c r="C14" s="7"/>
      <c r="D14" s="7"/>
      <c r="E14" s="7"/>
      <c r="F14" s="7"/>
      <c r="G14" s="7"/>
      <c r="H14" s="7"/>
      <c r="I14" s="7"/>
      <c r="J14" s="7"/>
      <c r="L14" s="6"/>
    </row>
    <row r="15" spans="2:12" ht="19.5" customHeight="1">
      <c r="B15" s="5"/>
      <c r="C15" s="343" t="s">
        <v>184</v>
      </c>
      <c r="D15" s="7"/>
      <c r="E15" s="7"/>
      <c r="F15" s="7"/>
      <c r="G15" s="7"/>
      <c r="H15" s="7"/>
      <c r="I15" s="7"/>
      <c r="J15" s="7"/>
      <c r="L15" s="6"/>
    </row>
    <row r="16" spans="2:12" ht="19.5" customHeight="1">
      <c r="B16" s="5"/>
      <c r="C16" s="343" t="s">
        <v>185</v>
      </c>
      <c r="D16" s="7"/>
      <c r="E16" s="7"/>
      <c r="F16" s="7"/>
      <c r="G16" s="7"/>
      <c r="H16" s="7"/>
      <c r="I16" s="7"/>
      <c r="J16" s="7"/>
      <c r="L16" s="6"/>
    </row>
    <row r="17" spans="2:12" ht="19.5" customHeight="1">
      <c r="B17" s="5"/>
      <c r="C17" s="343" t="s">
        <v>186</v>
      </c>
      <c r="D17" s="7"/>
      <c r="E17" s="7"/>
      <c r="F17" s="7"/>
      <c r="G17" s="7"/>
      <c r="H17" s="7"/>
      <c r="I17" s="7"/>
      <c r="J17" s="7"/>
      <c r="L17" s="6"/>
    </row>
    <row r="18" spans="2:12" ht="19.5" customHeight="1">
      <c r="B18" s="5"/>
      <c r="C18" s="343" t="s">
        <v>187</v>
      </c>
      <c r="D18" s="7"/>
      <c r="E18" s="7"/>
      <c r="F18" s="7"/>
      <c r="G18" s="7"/>
      <c r="H18" s="7"/>
      <c r="I18" s="7"/>
      <c r="J18" s="7"/>
      <c r="L18" s="6"/>
    </row>
    <row r="19" spans="2:12" ht="19.5" customHeight="1">
      <c r="B19" s="5"/>
      <c r="C19" s="343" t="s">
        <v>188</v>
      </c>
      <c r="D19" s="7"/>
      <c r="E19" s="7"/>
      <c r="F19" s="7"/>
      <c r="G19" s="7"/>
      <c r="H19" s="7"/>
      <c r="I19" s="7"/>
      <c r="J19" s="7"/>
      <c r="L19" s="6"/>
    </row>
    <row r="20" spans="2:12" ht="10.5" customHeight="1">
      <c r="B20" s="5"/>
      <c r="C20" s="7"/>
      <c r="D20" s="7"/>
      <c r="E20" s="7"/>
      <c r="F20" s="7"/>
      <c r="G20" s="7"/>
      <c r="H20" s="7"/>
      <c r="I20" s="7"/>
      <c r="J20" s="7"/>
      <c r="L20" s="6"/>
    </row>
    <row r="21" spans="2:12" ht="19.5" customHeight="1">
      <c r="B21" s="5"/>
      <c r="C21" s="344" t="s">
        <v>208</v>
      </c>
      <c r="D21" s="7"/>
      <c r="E21" s="7"/>
      <c r="F21" s="7"/>
      <c r="G21" s="7"/>
      <c r="H21" s="7"/>
      <c r="I21" s="7"/>
      <c r="J21" s="7"/>
      <c r="L21" s="6"/>
    </row>
    <row r="22" spans="2:12" ht="12" customHeight="1">
      <c r="B22" s="5"/>
      <c r="C22" s="343" t="s">
        <v>189</v>
      </c>
      <c r="D22" s="7"/>
      <c r="E22" s="7"/>
      <c r="F22" s="7"/>
      <c r="G22" s="7"/>
      <c r="H22" s="7"/>
      <c r="I22" s="7"/>
      <c r="J22" s="7"/>
      <c r="L22" s="6"/>
    </row>
    <row r="23" spans="2:12" ht="19.5" customHeight="1">
      <c r="B23" s="5"/>
      <c r="C23" s="343" t="s">
        <v>190</v>
      </c>
      <c r="D23" s="7"/>
      <c r="E23" s="7"/>
      <c r="F23" s="7"/>
      <c r="G23" s="7"/>
      <c r="H23" s="7"/>
      <c r="I23" s="7"/>
      <c r="J23" s="7"/>
      <c r="L23" s="6"/>
    </row>
    <row r="24" spans="2:12" ht="12" customHeight="1">
      <c r="B24" s="5"/>
      <c r="C24" s="7"/>
      <c r="D24" s="7"/>
      <c r="E24" s="7"/>
      <c r="F24" s="7"/>
      <c r="G24" s="7"/>
      <c r="H24" s="7"/>
      <c r="I24" s="7"/>
      <c r="J24" s="7"/>
      <c r="L24" s="6"/>
    </row>
    <row r="25" spans="2:12" ht="19.5" customHeight="1">
      <c r="B25" s="5"/>
      <c r="C25" s="343" t="s">
        <v>191</v>
      </c>
      <c r="D25" s="7"/>
      <c r="E25" s="7"/>
      <c r="F25" s="7"/>
      <c r="G25" s="7"/>
      <c r="H25" s="7"/>
      <c r="I25" s="7"/>
      <c r="J25" s="7"/>
      <c r="L25" s="6"/>
    </row>
    <row r="26" spans="2:12" ht="10.5" customHeight="1">
      <c r="B26" s="5"/>
      <c r="C26" s="7"/>
      <c r="D26" s="7"/>
      <c r="E26" s="7"/>
      <c r="F26" s="7"/>
      <c r="G26" s="7"/>
      <c r="H26" s="7"/>
      <c r="I26" s="7"/>
      <c r="J26" s="7"/>
      <c r="L26" s="6"/>
    </row>
    <row r="27" spans="2:12" ht="19.5" customHeight="1">
      <c r="B27" s="8"/>
      <c r="C27" s="343" t="s">
        <v>212</v>
      </c>
      <c r="D27" s="343"/>
      <c r="E27" s="343"/>
      <c r="F27" s="343"/>
      <c r="G27" s="343"/>
      <c r="H27" s="343"/>
      <c r="I27" s="343"/>
      <c r="J27" s="343"/>
      <c r="L27" s="6"/>
    </row>
    <row r="28" spans="2:12" ht="19.5" customHeight="1">
      <c r="B28" s="8"/>
      <c r="C28" s="343" t="s">
        <v>213</v>
      </c>
      <c r="D28" s="343"/>
      <c r="E28" s="343"/>
      <c r="F28" s="343"/>
      <c r="G28" s="343"/>
      <c r="H28" s="343"/>
      <c r="I28" s="343"/>
      <c r="J28" s="343"/>
      <c r="L28" s="6"/>
    </row>
    <row r="29" spans="2:12" ht="11.25" customHeight="1">
      <c r="B29" s="5"/>
      <c r="C29" s="7"/>
      <c r="D29" s="7"/>
      <c r="E29" s="7"/>
      <c r="F29" s="7"/>
      <c r="G29" s="7"/>
      <c r="H29" s="7"/>
      <c r="I29" s="7"/>
      <c r="J29" s="7"/>
      <c r="L29" s="6"/>
    </row>
    <row r="30" spans="2:12" ht="19.5" customHeight="1">
      <c r="B30" s="5"/>
      <c r="C30" s="343" t="s">
        <v>192</v>
      </c>
      <c r="D30" s="7"/>
      <c r="E30" s="7"/>
      <c r="F30" s="7"/>
      <c r="G30" s="7"/>
      <c r="H30" s="7"/>
      <c r="I30" s="7"/>
      <c r="J30" s="7"/>
      <c r="L30" s="6"/>
    </row>
    <row r="31" spans="2:12" ht="19.5" customHeight="1">
      <c r="B31" s="5"/>
      <c r="C31" s="343" t="s">
        <v>193</v>
      </c>
      <c r="D31" s="7"/>
      <c r="E31" s="7"/>
      <c r="F31" s="7"/>
      <c r="G31" s="7"/>
      <c r="H31" s="7"/>
      <c r="I31" s="7"/>
      <c r="J31" s="7"/>
      <c r="L31" s="6"/>
    </row>
    <row r="32" spans="2:12" ht="19.5" customHeight="1">
      <c r="B32" s="5"/>
      <c r="C32" s="343" t="s">
        <v>194</v>
      </c>
      <c r="D32" s="7"/>
      <c r="E32" s="7"/>
      <c r="F32" s="7"/>
      <c r="G32" s="7"/>
      <c r="H32" s="7"/>
      <c r="I32" s="7"/>
      <c r="J32" s="7"/>
      <c r="L32" s="6"/>
    </row>
    <row r="33" spans="2:12" ht="9" customHeight="1">
      <c r="B33" s="5"/>
      <c r="C33" s="343"/>
      <c r="D33" s="7"/>
      <c r="E33" s="7"/>
      <c r="F33" s="7"/>
      <c r="G33" s="7"/>
      <c r="H33" s="7"/>
      <c r="I33" s="7"/>
      <c r="J33" s="7"/>
      <c r="L33" s="6"/>
    </row>
    <row r="34" spans="2:12" ht="19.5" customHeight="1">
      <c r="B34" s="5"/>
      <c r="C34" s="343" t="s">
        <v>214</v>
      </c>
      <c r="D34" s="7"/>
      <c r="E34" s="7"/>
      <c r="F34" s="7"/>
      <c r="G34" s="7"/>
      <c r="H34" s="7"/>
      <c r="I34" s="7"/>
      <c r="J34" s="7"/>
      <c r="L34" s="6"/>
    </row>
    <row r="35" spans="2:12" ht="19.5" customHeight="1">
      <c r="B35" s="5"/>
      <c r="C35" s="343" t="s">
        <v>215</v>
      </c>
      <c r="D35" s="7"/>
      <c r="E35" s="7"/>
      <c r="F35" s="7"/>
      <c r="G35" s="7"/>
      <c r="H35" s="7"/>
      <c r="I35" s="7"/>
      <c r="J35" s="7"/>
      <c r="L35" s="6"/>
    </row>
    <row r="36" spans="2:12" ht="19.5" customHeight="1">
      <c r="B36" s="5"/>
      <c r="C36" s="345" t="s">
        <v>216</v>
      </c>
      <c r="D36" s="7"/>
      <c r="E36" s="7"/>
      <c r="F36" s="7"/>
      <c r="G36" s="7"/>
      <c r="H36" s="7"/>
      <c r="I36" s="7"/>
      <c r="J36" s="7"/>
      <c r="L36" s="6"/>
    </row>
    <row r="37" spans="2:12" ht="42.75" customHeight="1">
      <c r="B37" s="5"/>
      <c r="C37" s="343"/>
      <c r="D37" s="7"/>
      <c r="E37" s="7"/>
      <c r="F37" s="7"/>
      <c r="G37" s="7"/>
      <c r="H37" s="7"/>
      <c r="I37" s="7"/>
      <c r="J37" s="7"/>
      <c r="L37" s="6"/>
    </row>
    <row r="38" spans="2:12" ht="19.5" customHeight="1">
      <c r="B38" s="5"/>
      <c r="C38" s="343"/>
      <c r="D38" s="7"/>
      <c r="E38" s="7"/>
      <c r="F38" s="7"/>
      <c r="G38" s="7"/>
      <c r="H38" s="7"/>
      <c r="I38" s="7"/>
      <c r="J38" s="343"/>
      <c r="L38" s="6"/>
    </row>
    <row r="39" spans="2:12" ht="9" customHeight="1">
      <c r="B39" s="9"/>
      <c r="C39" s="10"/>
      <c r="D39" s="10"/>
      <c r="E39" s="10"/>
      <c r="F39" s="10"/>
      <c r="G39" s="10"/>
      <c r="H39" s="10"/>
      <c r="I39" s="10"/>
      <c r="J39" s="10"/>
      <c r="K39" s="216"/>
      <c r="L39" s="11"/>
    </row>
    <row r="40" ht="7.5" customHeight="1"/>
  </sheetData>
  <sheetProtection/>
  <printOptions/>
  <pageMargins left="0.787" right="0.37" top="1.1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E40"/>
  <sheetViews>
    <sheetView zoomScale="86" zoomScaleNormal="86" zoomScalePageLayoutView="0" workbookViewId="0" topLeftCell="A10">
      <selection activeCell="G20" sqref="G20"/>
    </sheetView>
  </sheetViews>
  <sheetFormatPr defaultColWidth="9" defaultRowHeight="14.25"/>
  <cols>
    <col min="1" max="1" width="1.203125" style="13" customWidth="1"/>
    <col min="2" max="2" width="5.69921875" style="13" customWidth="1"/>
    <col min="3" max="3" width="5.3984375" style="13" customWidth="1"/>
    <col min="4" max="5" width="4.69921875" style="13" customWidth="1"/>
    <col min="6" max="6" width="8.296875" style="13" customWidth="1"/>
    <col min="7" max="13" width="6.69921875" style="13" customWidth="1"/>
    <col min="14" max="14" width="7.296875" style="13" customWidth="1"/>
    <col min="15" max="15" width="9" style="13" customWidth="1"/>
    <col min="16" max="17" width="8.8984375" style="13" customWidth="1"/>
    <col min="18" max="18" width="7.3984375" style="13" customWidth="1"/>
    <col min="19" max="19" width="7.69921875" style="13" customWidth="1"/>
    <col min="20" max="20" width="1.796875" style="13" customWidth="1"/>
    <col min="21" max="21" width="9.09765625" style="13" customWidth="1"/>
    <col min="22" max="22" width="6.69921875" style="13" customWidth="1"/>
    <col min="23" max="23" width="7" style="13" customWidth="1"/>
    <col min="24" max="24" width="6.69921875" style="13" customWidth="1"/>
    <col min="25" max="25" width="8.09765625" style="13" customWidth="1"/>
    <col min="26" max="27" width="7.69921875" style="13" customWidth="1"/>
    <col min="28" max="28" width="1.796875" style="13" customWidth="1"/>
    <col min="29" max="29" width="7.19921875" style="13" customWidth="1"/>
    <col min="30" max="30" width="1.69921875" style="13" customWidth="1"/>
    <col min="31" max="31" width="8.296875" style="13" customWidth="1"/>
    <col min="32" max="32" width="1.8984375" style="13" customWidth="1"/>
    <col min="33" max="34" width="1" style="13" customWidth="1"/>
    <col min="35" max="35" width="0.6953125" style="13" customWidth="1"/>
    <col min="36" max="36" width="0.796875" style="13" customWidth="1"/>
    <col min="37" max="38" width="0.6953125" style="13" customWidth="1"/>
    <col min="39" max="41" width="0.796875" style="13" customWidth="1"/>
    <col min="42" max="42" width="0.8984375" style="13" customWidth="1"/>
    <col min="43" max="44" width="7.19921875" style="13" customWidth="1"/>
    <col min="45" max="45" width="6.69921875" style="13" customWidth="1"/>
    <col min="46" max="46" width="4.8984375" style="13" customWidth="1"/>
    <col min="47" max="47" width="4.69921875" style="13" customWidth="1"/>
    <col min="48" max="50" width="6.69921875" style="13" customWidth="1"/>
    <col min="51" max="51" width="6.09765625" style="13" customWidth="1"/>
    <col min="52" max="53" width="6.69921875" style="13" customWidth="1"/>
    <col min="54" max="54" width="6.3984375" style="13" customWidth="1"/>
    <col min="55" max="67" width="6.69921875" style="13" customWidth="1"/>
    <col min="68" max="68" width="11.19921875" style="13" customWidth="1"/>
    <col min="69" max="69" width="9" style="13" customWidth="1"/>
    <col min="70" max="70" width="10" style="13" customWidth="1"/>
    <col min="71" max="72" width="9" style="13" customWidth="1"/>
    <col min="73" max="73" width="12.296875" style="13" customWidth="1"/>
    <col min="74" max="82" width="9" style="13" customWidth="1"/>
    <col min="83" max="83" width="2.69921875" style="13" customWidth="1"/>
    <col min="84" max="16384" width="9" style="13" customWidth="1"/>
  </cols>
  <sheetData>
    <row r="1" ht="3.75" customHeight="1"/>
    <row r="2" spans="2:29" ht="20.25" customHeight="1">
      <c r="B2" s="14" t="s">
        <v>217</v>
      </c>
      <c r="L2" s="235"/>
      <c r="N2" s="15"/>
      <c r="Y2" s="16" t="s">
        <v>233</v>
      </c>
      <c r="AC2" s="17"/>
    </row>
    <row r="3" spans="68:83" ht="13.5" customHeight="1" thickBot="1">
      <c r="BP3" s="18"/>
      <c r="CE3" s="19"/>
    </row>
    <row r="4" spans="2:45" ht="24.75" customHeight="1" thickBot="1">
      <c r="B4" s="20" t="s">
        <v>0</v>
      </c>
      <c r="C4" s="21"/>
      <c r="D4" s="21"/>
      <c r="E4" s="21"/>
      <c r="F4" s="21"/>
      <c r="G4" s="20" t="s">
        <v>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 t="s">
        <v>2</v>
      </c>
      <c r="V4" s="23"/>
      <c r="W4" s="23"/>
      <c r="X4" s="23"/>
      <c r="Y4" s="23"/>
      <c r="Z4" s="23"/>
      <c r="AA4" s="23"/>
      <c r="AB4" s="23"/>
      <c r="AC4" s="24"/>
      <c r="AD4" s="23"/>
      <c r="AE4" s="25" t="s">
        <v>152</v>
      </c>
      <c r="AF4" s="21"/>
      <c r="AG4" s="26"/>
      <c r="AQ4" s="236"/>
      <c r="AS4" s="17"/>
    </row>
    <row r="5" spans="2:54" ht="24.75" customHeight="1">
      <c r="B5" s="20" t="s">
        <v>3</v>
      </c>
      <c r="C5" s="21"/>
      <c r="D5" s="21"/>
      <c r="E5" s="21"/>
      <c r="F5" s="27"/>
      <c r="G5" s="20" t="s">
        <v>4</v>
      </c>
      <c r="H5" s="21"/>
      <c r="I5" s="27" t="s">
        <v>5</v>
      </c>
      <c r="J5" s="27" t="s">
        <v>6</v>
      </c>
      <c r="K5" s="237" t="s">
        <v>218</v>
      </c>
      <c r="L5" s="21"/>
      <c r="M5" s="238" t="s">
        <v>7</v>
      </c>
      <c r="N5" s="27" t="s">
        <v>176</v>
      </c>
      <c r="O5" s="346" t="s">
        <v>238</v>
      </c>
      <c r="P5" s="347"/>
      <c r="Q5" s="347"/>
      <c r="R5" s="348"/>
      <c r="S5" s="20" t="s">
        <v>8</v>
      </c>
      <c r="T5" s="23"/>
      <c r="U5" s="29" t="s">
        <v>9</v>
      </c>
      <c r="V5" s="27" t="s">
        <v>10</v>
      </c>
      <c r="W5" s="28" t="s">
        <v>11</v>
      </c>
      <c r="X5" s="21"/>
      <c r="Y5" s="239" t="s">
        <v>153</v>
      </c>
      <c r="Z5" s="27" t="s">
        <v>12</v>
      </c>
      <c r="AA5" s="20" t="s">
        <v>13</v>
      </c>
      <c r="AB5" s="23"/>
      <c r="AC5" s="30" t="s">
        <v>14</v>
      </c>
      <c r="AD5" s="240"/>
      <c r="AE5" s="31" t="s">
        <v>15</v>
      </c>
      <c r="AF5" s="240"/>
      <c r="AG5" s="26"/>
      <c r="AQ5" s="241"/>
      <c r="AT5" s="242"/>
      <c r="AU5" s="242"/>
      <c r="AY5" s="243"/>
      <c r="BB5" s="243"/>
    </row>
    <row r="6" spans="2:54" ht="29.25" customHeight="1">
      <c r="B6" s="32" t="s">
        <v>16</v>
      </c>
      <c r="C6" s="33" t="s">
        <v>17</v>
      </c>
      <c r="D6" s="33" t="s">
        <v>18</v>
      </c>
      <c r="E6" s="33" t="s">
        <v>18</v>
      </c>
      <c r="F6" s="34" t="s">
        <v>19</v>
      </c>
      <c r="G6" s="32" t="s">
        <v>20</v>
      </c>
      <c r="H6" s="33" t="s">
        <v>21</v>
      </c>
      <c r="I6" s="35" t="s">
        <v>22</v>
      </c>
      <c r="J6" s="244" t="s">
        <v>23</v>
      </c>
      <c r="K6" s="244" t="s">
        <v>219</v>
      </c>
      <c r="L6" s="245" t="s">
        <v>154</v>
      </c>
      <c r="M6" s="35" t="s">
        <v>24</v>
      </c>
      <c r="N6" s="246" t="s">
        <v>239</v>
      </c>
      <c r="O6" s="214" t="s">
        <v>174</v>
      </c>
      <c r="P6" s="349" t="s">
        <v>240</v>
      </c>
      <c r="Q6" s="350"/>
      <c r="R6" s="351"/>
      <c r="S6" s="36" t="s">
        <v>25</v>
      </c>
      <c r="T6" s="240"/>
      <c r="U6" s="37" t="s">
        <v>26</v>
      </c>
      <c r="V6" s="35"/>
      <c r="W6" s="38" t="s">
        <v>27</v>
      </c>
      <c r="X6" s="39" t="s">
        <v>28</v>
      </c>
      <c r="Y6" s="40" t="s">
        <v>155</v>
      </c>
      <c r="Z6" s="35" t="s">
        <v>29</v>
      </c>
      <c r="AA6" s="36" t="s">
        <v>25</v>
      </c>
      <c r="AB6" s="240"/>
      <c r="AC6" s="30"/>
      <c r="AD6" s="247"/>
      <c r="AE6" s="41" t="s">
        <v>30</v>
      </c>
      <c r="AF6" s="42"/>
      <c r="AG6" s="26"/>
      <c r="AQ6" s="241"/>
      <c r="AT6" s="242"/>
      <c r="AU6" s="242"/>
      <c r="AY6" s="243"/>
      <c r="BB6" s="243"/>
    </row>
    <row r="7" spans="2:54" ht="27.75" customHeight="1" thickBot="1">
      <c r="B7" s="43" t="s">
        <v>31</v>
      </c>
      <c r="C7" s="34" t="s">
        <v>32</v>
      </c>
      <c r="D7" s="35"/>
      <c r="E7" s="35"/>
      <c r="F7" s="35"/>
      <c r="G7" s="30"/>
      <c r="H7" s="35"/>
      <c r="I7" s="35" t="s">
        <v>33</v>
      </c>
      <c r="J7" s="248" t="s">
        <v>34</v>
      </c>
      <c r="K7" s="249" t="s">
        <v>35</v>
      </c>
      <c r="L7" s="250" t="s">
        <v>36</v>
      </c>
      <c r="M7" s="35"/>
      <c r="N7" s="332" t="s">
        <v>241</v>
      </c>
      <c r="O7" s="333" t="s">
        <v>175</v>
      </c>
      <c r="P7" s="334" t="s">
        <v>242</v>
      </c>
      <c r="Q7" s="335" t="s">
        <v>243</v>
      </c>
      <c r="R7" s="336" t="s">
        <v>244</v>
      </c>
      <c r="S7" s="30"/>
      <c r="T7" s="247"/>
      <c r="U7" s="44" t="s">
        <v>37</v>
      </c>
      <c r="V7" s="35"/>
      <c r="W7" s="45" t="s">
        <v>38</v>
      </c>
      <c r="X7" s="35"/>
      <c r="Y7" s="46" t="s">
        <v>156</v>
      </c>
      <c r="Z7" s="35"/>
      <c r="AA7" s="30"/>
      <c r="AB7" s="247"/>
      <c r="AC7" s="30"/>
      <c r="AD7" s="247"/>
      <c r="AE7" s="251">
        <v>900</v>
      </c>
      <c r="AF7" s="252"/>
      <c r="AG7" s="26"/>
      <c r="AQ7" s="253"/>
      <c r="AY7" s="243"/>
      <c r="BB7" s="243"/>
    </row>
    <row r="8" spans="2:54" ht="17.25" customHeight="1">
      <c r="B8" s="47"/>
      <c r="C8" s="34" t="s">
        <v>39</v>
      </c>
      <c r="D8" s="48"/>
      <c r="E8" s="48"/>
      <c r="F8" s="48"/>
      <c r="G8" s="24" t="s">
        <v>40</v>
      </c>
      <c r="H8" s="27" t="s">
        <v>41</v>
      </c>
      <c r="I8" s="27" t="s">
        <v>42</v>
      </c>
      <c r="J8" s="27" t="s">
        <v>43</v>
      </c>
      <c r="K8" s="27" t="s">
        <v>44</v>
      </c>
      <c r="L8" s="254" t="s">
        <v>45</v>
      </c>
      <c r="M8" s="27" t="s">
        <v>46</v>
      </c>
      <c r="N8" s="27" t="s">
        <v>47</v>
      </c>
      <c r="O8" s="255" t="s">
        <v>235</v>
      </c>
      <c r="P8" s="256" t="s">
        <v>48</v>
      </c>
      <c r="Q8" s="256" t="s">
        <v>196</v>
      </c>
      <c r="R8" s="256" t="s">
        <v>49</v>
      </c>
      <c r="S8" s="49" t="s">
        <v>50</v>
      </c>
      <c r="T8" s="50"/>
      <c r="U8" s="24" t="s">
        <v>51</v>
      </c>
      <c r="V8" s="27" t="s">
        <v>52</v>
      </c>
      <c r="W8" s="27" t="s">
        <v>53</v>
      </c>
      <c r="X8" s="27" t="s">
        <v>54</v>
      </c>
      <c r="Y8" s="27" t="s">
        <v>55</v>
      </c>
      <c r="Z8" s="27" t="s">
        <v>56</v>
      </c>
      <c r="AA8" s="49" t="s">
        <v>57</v>
      </c>
      <c r="AB8" s="50"/>
      <c r="AC8" s="49" t="s">
        <v>58</v>
      </c>
      <c r="AD8" s="50"/>
      <c r="AE8" s="51" t="s">
        <v>59</v>
      </c>
      <c r="AF8" s="50"/>
      <c r="AG8" s="26"/>
      <c r="AQ8" s="241"/>
      <c r="AY8" s="252"/>
      <c r="BB8" s="252"/>
    </row>
    <row r="9" spans="2:54" ht="27" customHeight="1" thickBot="1">
      <c r="B9" s="47"/>
      <c r="C9" s="34"/>
      <c r="D9" s="48"/>
      <c r="E9" s="48"/>
      <c r="F9" s="48"/>
      <c r="G9" s="257" t="s">
        <v>60</v>
      </c>
      <c r="H9" s="52" t="s">
        <v>60</v>
      </c>
      <c r="I9" s="52" t="s">
        <v>60</v>
      </c>
      <c r="J9" s="52" t="s">
        <v>60</v>
      </c>
      <c r="K9" s="52" t="s">
        <v>60</v>
      </c>
      <c r="L9" s="258" t="s">
        <v>220</v>
      </c>
      <c r="M9" s="258" t="s">
        <v>220</v>
      </c>
      <c r="N9" s="259" t="s">
        <v>157</v>
      </c>
      <c r="O9" s="337" t="s">
        <v>245</v>
      </c>
      <c r="P9" s="259" t="s">
        <v>246</v>
      </c>
      <c r="Q9" s="259" t="s">
        <v>246</v>
      </c>
      <c r="R9" s="259" t="s">
        <v>246</v>
      </c>
      <c r="S9" s="260" t="s">
        <v>61</v>
      </c>
      <c r="T9" s="261"/>
      <c r="U9" s="53" t="s">
        <v>62</v>
      </c>
      <c r="V9" s="52" t="s">
        <v>60</v>
      </c>
      <c r="W9" s="52" t="s">
        <v>60</v>
      </c>
      <c r="X9" s="52" t="s">
        <v>60</v>
      </c>
      <c r="Y9" s="52" t="s">
        <v>60</v>
      </c>
      <c r="Z9" s="52" t="s">
        <v>60</v>
      </c>
      <c r="AA9" s="262" t="s">
        <v>63</v>
      </c>
      <c r="AB9" s="261"/>
      <c r="AC9" s="54"/>
      <c r="AD9" s="261"/>
      <c r="AE9" s="55"/>
      <c r="AF9" s="261"/>
      <c r="AG9" s="26"/>
      <c r="AQ9" s="241"/>
      <c r="AY9" s="252"/>
      <c r="BB9" s="252"/>
    </row>
    <row r="10" spans="2:67" ht="29.25" customHeight="1" thickBot="1">
      <c r="B10" s="47"/>
      <c r="C10" s="48"/>
      <c r="D10" s="48"/>
      <c r="E10" s="48"/>
      <c r="F10" s="48"/>
      <c r="G10" s="263" t="s">
        <v>197</v>
      </c>
      <c r="H10" s="56" t="s">
        <v>197</v>
      </c>
      <c r="I10" s="56" t="s">
        <v>198</v>
      </c>
      <c r="J10" s="56" t="s">
        <v>199</v>
      </c>
      <c r="K10" s="56" t="s">
        <v>200</v>
      </c>
      <c r="L10" s="264" t="s">
        <v>236</v>
      </c>
      <c r="M10" s="265" t="s">
        <v>221</v>
      </c>
      <c r="N10" s="338"/>
      <c r="O10" s="339" t="s">
        <v>247</v>
      </c>
      <c r="P10" s="341"/>
      <c r="Q10" s="340"/>
      <c r="R10" s="341"/>
      <c r="S10" s="57" t="s">
        <v>64</v>
      </c>
      <c r="T10" s="266"/>
      <c r="U10" s="58" t="s">
        <v>222</v>
      </c>
      <c r="V10" s="56" t="s">
        <v>201</v>
      </c>
      <c r="W10" s="56" t="s">
        <v>202</v>
      </c>
      <c r="X10" s="56" t="s">
        <v>203</v>
      </c>
      <c r="Y10" s="56" t="s">
        <v>204</v>
      </c>
      <c r="Z10" s="56" t="s">
        <v>223</v>
      </c>
      <c r="AA10" s="57" t="s">
        <v>64</v>
      </c>
      <c r="AB10" s="266"/>
      <c r="AC10" s="59" t="s">
        <v>65</v>
      </c>
      <c r="AD10" s="266"/>
      <c r="AE10" s="60"/>
      <c r="AF10" s="61"/>
      <c r="AG10" s="26"/>
      <c r="AQ10" s="241"/>
      <c r="BO10" s="62">
        <f>AE7</f>
        <v>900</v>
      </c>
    </row>
    <row r="11" spans="2:43" ht="14.25" customHeight="1" thickBot="1">
      <c r="B11" s="63" t="s">
        <v>66</v>
      </c>
      <c r="C11" s="64" t="s">
        <v>67</v>
      </c>
      <c r="D11" s="64" t="s">
        <v>68</v>
      </c>
      <c r="E11" s="64" t="s">
        <v>68</v>
      </c>
      <c r="F11" s="65"/>
      <c r="G11" s="66" t="s">
        <v>69</v>
      </c>
      <c r="H11" s="64" t="s">
        <v>69</v>
      </c>
      <c r="I11" s="64" t="s">
        <v>69</v>
      </c>
      <c r="J11" s="64" t="s">
        <v>69</v>
      </c>
      <c r="K11" s="64" t="s">
        <v>69</v>
      </c>
      <c r="L11" s="64" t="s">
        <v>69</v>
      </c>
      <c r="M11" s="218" t="s">
        <v>69</v>
      </c>
      <c r="N11" s="219" t="s">
        <v>70</v>
      </c>
      <c r="O11" s="64" t="s">
        <v>70</v>
      </c>
      <c r="P11" s="64" t="s">
        <v>70</v>
      </c>
      <c r="Q11" s="64" t="s">
        <v>70</v>
      </c>
      <c r="R11" s="64" t="s">
        <v>70</v>
      </c>
      <c r="S11" s="67" t="s">
        <v>71</v>
      </c>
      <c r="T11" s="68" t="s">
        <v>72</v>
      </c>
      <c r="U11" s="66" t="s">
        <v>73</v>
      </c>
      <c r="V11" s="64" t="s">
        <v>69</v>
      </c>
      <c r="W11" s="64" t="s">
        <v>69</v>
      </c>
      <c r="X11" s="64" t="s">
        <v>69</v>
      </c>
      <c r="Y11" s="64" t="s">
        <v>74</v>
      </c>
      <c r="Z11" s="64" t="s">
        <v>74</v>
      </c>
      <c r="AA11" s="63" t="s">
        <v>75</v>
      </c>
      <c r="AB11" s="68" t="s">
        <v>72</v>
      </c>
      <c r="AC11" s="66" t="s">
        <v>71</v>
      </c>
      <c r="AD11" s="69" t="s">
        <v>72</v>
      </c>
      <c r="AE11" s="70" t="s">
        <v>73</v>
      </c>
      <c r="AF11" s="69"/>
      <c r="AG11" s="26"/>
      <c r="AQ11" s="267"/>
    </row>
    <row r="12" spans="2:68" ht="25.5" customHeight="1">
      <c r="B12" s="71">
        <v>60</v>
      </c>
      <c r="C12" s="72">
        <v>57</v>
      </c>
      <c r="D12" s="72" t="s">
        <v>76</v>
      </c>
      <c r="E12" s="72" t="s">
        <v>77</v>
      </c>
      <c r="F12" s="73" t="s">
        <v>248</v>
      </c>
      <c r="G12" s="74">
        <v>0</v>
      </c>
      <c r="H12" s="72">
        <v>105</v>
      </c>
      <c r="I12" s="72">
        <v>40</v>
      </c>
      <c r="J12" s="72">
        <v>300</v>
      </c>
      <c r="K12" s="72">
        <v>0</v>
      </c>
      <c r="L12" s="72">
        <v>0</v>
      </c>
      <c r="M12" s="220">
        <v>107</v>
      </c>
      <c r="N12" s="221">
        <v>1600</v>
      </c>
      <c r="O12" s="268">
        <v>0</v>
      </c>
      <c r="P12" s="72">
        <v>1</v>
      </c>
      <c r="Q12" s="72">
        <v>60</v>
      </c>
      <c r="R12" s="72">
        <v>710</v>
      </c>
      <c r="S12" s="75">
        <f>IF(BF12=0,"",BF12)</f>
        <v>2923</v>
      </c>
      <c r="T12" s="76"/>
      <c r="U12" s="140">
        <f>IF(BG12=0,"",BG12)</f>
        <v>439</v>
      </c>
      <c r="V12" s="72">
        <v>0</v>
      </c>
      <c r="W12" s="72">
        <v>708</v>
      </c>
      <c r="X12" s="72">
        <v>0</v>
      </c>
      <c r="Y12" s="72">
        <v>42</v>
      </c>
      <c r="Z12" s="72">
        <v>220</v>
      </c>
      <c r="AA12" s="77">
        <f>IF(BM12=0,"",BM12)</f>
        <v>1409</v>
      </c>
      <c r="AB12" s="269"/>
      <c r="AC12" s="78">
        <f>IF(BN12=0,"",BN12)</f>
        <v>1514</v>
      </c>
      <c r="AD12" s="270"/>
      <c r="AE12" s="79">
        <f aca="true" t="shared" si="0" ref="AE12:AE31">IF(BO12=0,"",BO12)</f>
        <v>2414</v>
      </c>
      <c r="AF12" s="271"/>
      <c r="AG12" s="26"/>
      <c r="AQ12" s="241"/>
      <c r="AS12" s="13">
        <v>60</v>
      </c>
      <c r="AT12" s="80">
        <f aca="true" t="shared" si="1" ref="AT12:BE12">G12</f>
        <v>0</v>
      </c>
      <c r="AU12" s="81">
        <f t="shared" si="1"/>
        <v>105</v>
      </c>
      <c r="AV12" s="81">
        <f t="shared" si="1"/>
        <v>40</v>
      </c>
      <c r="AW12" s="81">
        <f t="shared" si="1"/>
        <v>300</v>
      </c>
      <c r="AX12" s="81">
        <f t="shared" si="1"/>
        <v>0</v>
      </c>
      <c r="AY12" s="81">
        <f t="shared" si="1"/>
        <v>0</v>
      </c>
      <c r="AZ12" s="81">
        <f t="shared" si="1"/>
        <v>107</v>
      </c>
      <c r="BA12" s="81">
        <f t="shared" si="1"/>
        <v>1600</v>
      </c>
      <c r="BB12" s="81">
        <f t="shared" si="1"/>
        <v>0</v>
      </c>
      <c r="BC12" s="81">
        <f t="shared" si="1"/>
        <v>1</v>
      </c>
      <c r="BD12" s="81">
        <f t="shared" si="1"/>
        <v>60</v>
      </c>
      <c r="BE12" s="82">
        <f t="shared" si="1"/>
        <v>710</v>
      </c>
      <c r="BF12" s="83">
        <f aca="true" t="shared" si="2" ref="BF12:BF31">SUM(AT12:BE12)</f>
        <v>2923</v>
      </c>
      <c r="BG12" s="84">
        <f>ROUNDUP(BF12*0.15,0)</f>
        <v>439</v>
      </c>
      <c r="BH12" s="81">
        <f>V12</f>
        <v>0</v>
      </c>
      <c r="BI12" s="81">
        <f>W12</f>
        <v>708</v>
      </c>
      <c r="BJ12" s="81">
        <f>X12</f>
        <v>0</v>
      </c>
      <c r="BK12" s="81">
        <f>Y12</f>
        <v>42</v>
      </c>
      <c r="BL12" s="82">
        <f>Z12</f>
        <v>220</v>
      </c>
      <c r="BM12" s="83">
        <f aca="true" t="shared" si="3" ref="BM12:BM31">SUM(BG12:BL12)</f>
        <v>1409</v>
      </c>
      <c r="BN12" s="84">
        <f aca="true" t="shared" si="4" ref="BN12:BN31">BF12-BM12</f>
        <v>1514</v>
      </c>
      <c r="BO12" s="85">
        <f>BN12+BO10</f>
        <v>2414</v>
      </c>
      <c r="BP12" s="271"/>
    </row>
    <row r="13" spans="2:68" ht="25.5" customHeight="1">
      <c r="B13" s="86">
        <v>61</v>
      </c>
      <c r="C13" s="87">
        <v>58</v>
      </c>
      <c r="D13" s="87"/>
      <c r="E13" s="87"/>
      <c r="F13" s="103"/>
      <c r="G13" s="88"/>
      <c r="H13" s="87"/>
      <c r="I13" s="87"/>
      <c r="J13" s="87">
        <v>0</v>
      </c>
      <c r="K13" s="87"/>
      <c r="L13" s="87"/>
      <c r="M13" s="222">
        <v>0</v>
      </c>
      <c r="N13" s="223">
        <v>0</v>
      </c>
      <c r="O13" s="87"/>
      <c r="P13" s="87"/>
      <c r="Q13" s="87"/>
      <c r="R13" s="87">
        <v>0</v>
      </c>
      <c r="S13" s="89">
        <f aca="true" t="shared" si="5" ref="S13:S31">IF(BF13=BF12,"",BF13)</f>
        <v>206</v>
      </c>
      <c r="T13" s="90"/>
      <c r="U13" s="91">
        <f aca="true" t="shared" si="6" ref="U13:U31">IF(BG13=BG12,"",BG13)</f>
        <v>31</v>
      </c>
      <c r="V13" s="87"/>
      <c r="W13" s="87">
        <v>8</v>
      </c>
      <c r="X13" s="87"/>
      <c r="Y13" s="87"/>
      <c r="Z13" s="87"/>
      <c r="AA13" s="89">
        <f aca="true" t="shared" si="7" ref="AA13:AA31">IF(BM13=BM12,"",BM13)</f>
        <v>301</v>
      </c>
      <c r="AB13" s="92"/>
      <c r="AC13" s="93">
        <f aca="true" t="shared" si="8" ref="AC13:AC31">IF(BN13=BN12,"",BN13)</f>
        <v>-95</v>
      </c>
      <c r="AD13" s="94"/>
      <c r="AE13" s="95">
        <f t="shared" si="0"/>
        <v>2319</v>
      </c>
      <c r="AF13" s="96"/>
      <c r="AG13" s="26"/>
      <c r="AQ13" s="241"/>
      <c r="AS13" s="13">
        <v>61</v>
      </c>
      <c r="AT13" s="97">
        <f aca="true" t="shared" si="9" ref="AT13:BE28">IF(G13="",AT12,G13)</f>
        <v>0</v>
      </c>
      <c r="AU13" s="98">
        <f t="shared" si="9"/>
        <v>105</v>
      </c>
      <c r="AV13" s="98">
        <f t="shared" si="9"/>
        <v>40</v>
      </c>
      <c r="AW13" s="98">
        <f t="shared" si="9"/>
        <v>0</v>
      </c>
      <c r="AX13" s="98">
        <f t="shared" si="9"/>
        <v>0</v>
      </c>
      <c r="AY13" s="98">
        <f t="shared" si="9"/>
        <v>0</v>
      </c>
      <c r="AZ13" s="98">
        <f t="shared" si="9"/>
        <v>0</v>
      </c>
      <c r="BA13" s="98">
        <f t="shared" si="9"/>
        <v>0</v>
      </c>
      <c r="BB13" s="98">
        <f t="shared" si="9"/>
        <v>0</v>
      </c>
      <c r="BC13" s="98">
        <f t="shared" si="9"/>
        <v>1</v>
      </c>
      <c r="BD13" s="98">
        <f t="shared" si="9"/>
        <v>60</v>
      </c>
      <c r="BE13" s="98">
        <f t="shared" si="9"/>
        <v>0</v>
      </c>
      <c r="BF13" s="99">
        <f t="shared" si="2"/>
        <v>206</v>
      </c>
      <c r="BG13" s="100">
        <f aca="true" t="shared" si="10" ref="BG13:BG31">ROUNDUP(BF13*0.15,0)</f>
        <v>31</v>
      </c>
      <c r="BH13" s="98">
        <f aca="true" t="shared" si="11" ref="BH13:BL28">IF(V13="",BH12,V13)</f>
        <v>0</v>
      </c>
      <c r="BI13" s="98">
        <f t="shared" si="11"/>
        <v>8</v>
      </c>
      <c r="BJ13" s="98">
        <f t="shared" si="11"/>
        <v>0</v>
      </c>
      <c r="BK13" s="98">
        <f t="shared" si="11"/>
        <v>42</v>
      </c>
      <c r="BL13" s="97">
        <f t="shared" si="11"/>
        <v>220</v>
      </c>
      <c r="BM13" s="101">
        <f t="shared" si="3"/>
        <v>301</v>
      </c>
      <c r="BN13" s="97">
        <f t="shared" si="4"/>
        <v>-95</v>
      </c>
      <c r="BO13" s="102">
        <f aca="true" t="shared" si="12" ref="BO13:BO31">BO12+BN13</f>
        <v>2319</v>
      </c>
      <c r="BP13" s="271"/>
    </row>
    <row r="14" spans="2:68" ht="25.5" customHeight="1">
      <c r="B14" s="86">
        <v>62</v>
      </c>
      <c r="C14" s="87">
        <v>59</v>
      </c>
      <c r="D14" s="87"/>
      <c r="E14" s="87"/>
      <c r="F14" s="103"/>
      <c r="G14" s="88"/>
      <c r="H14" s="87"/>
      <c r="I14" s="87"/>
      <c r="J14" s="87"/>
      <c r="K14" s="87"/>
      <c r="L14" s="87"/>
      <c r="M14" s="222"/>
      <c r="N14" s="223"/>
      <c r="O14" s="87"/>
      <c r="P14" s="87"/>
      <c r="Q14" s="87"/>
      <c r="R14" s="87"/>
      <c r="S14" s="89">
        <f t="shared" si="5"/>
      </c>
      <c r="T14" s="90"/>
      <c r="U14" s="91">
        <f t="shared" si="6"/>
      </c>
      <c r="V14" s="87"/>
      <c r="W14" s="87"/>
      <c r="X14" s="87"/>
      <c r="Y14" s="87"/>
      <c r="Z14" s="87"/>
      <c r="AA14" s="89">
        <f t="shared" si="7"/>
      </c>
      <c r="AB14" s="92"/>
      <c r="AC14" s="93">
        <f t="shared" si="8"/>
      </c>
      <c r="AD14" s="94"/>
      <c r="AE14" s="95">
        <f t="shared" si="0"/>
        <v>2224</v>
      </c>
      <c r="AF14" s="96"/>
      <c r="AG14" s="26"/>
      <c r="AQ14" s="241"/>
      <c r="AS14" s="13">
        <v>62</v>
      </c>
      <c r="AT14" s="97">
        <f t="shared" si="9"/>
        <v>0</v>
      </c>
      <c r="AU14" s="98">
        <f t="shared" si="9"/>
        <v>105</v>
      </c>
      <c r="AV14" s="98">
        <f t="shared" si="9"/>
        <v>40</v>
      </c>
      <c r="AW14" s="98">
        <f t="shared" si="9"/>
        <v>0</v>
      </c>
      <c r="AX14" s="98">
        <f t="shared" si="9"/>
        <v>0</v>
      </c>
      <c r="AY14" s="98">
        <f t="shared" si="9"/>
        <v>0</v>
      </c>
      <c r="AZ14" s="98">
        <f t="shared" si="9"/>
        <v>0</v>
      </c>
      <c r="BA14" s="98">
        <f t="shared" si="9"/>
        <v>0</v>
      </c>
      <c r="BB14" s="98">
        <f t="shared" si="9"/>
        <v>0</v>
      </c>
      <c r="BC14" s="98">
        <f t="shared" si="9"/>
        <v>1</v>
      </c>
      <c r="BD14" s="98">
        <f t="shared" si="9"/>
        <v>60</v>
      </c>
      <c r="BE14" s="98">
        <f t="shared" si="9"/>
        <v>0</v>
      </c>
      <c r="BF14" s="99">
        <f t="shared" si="2"/>
        <v>206</v>
      </c>
      <c r="BG14" s="100">
        <f t="shared" si="10"/>
        <v>31</v>
      </c>
      <c r="BH14" s="98">
        <f t="shared" si="11"/>
        <v>0</v>
      </c>
      <c r="BI14" s="98">
        <f t="shared" si="11"/>
        <v>8</v>
      </c>
      <c r="BJ14" s="98">
        <f t="shared" si="11"/>
        <v>0</v>
      </c>
      <c r="BK14" s="98">
        <f t="shared" si="11"/>
        <v>42</v>
      </c>
      <c r="BL14" s="97">
        <f t="shared" si="11"/>
        <v>220</v>
      </c>
      <c r="BM14" s="101">
        <f t="shared" si="3"/>
        <v>301</v>
      </c>
      <c r="BN14" s="97">
        <f t="shared" si="4"/>
        <v>-95</v>
      </c>
      <c r="BO14" s="102">
        <f t="shared" si="12"/>
        <v>2224</v>
      </c>
      <c r="BP14" s="271"/>
    </row>
    <row r="15" spans="2:68" ht="25.5" customHeight="1">
      <c r="B15" s="86">
        <v>63</v>
      </c>
      <c r="C15" s="87">
        <v>60</v>
      </c>
      <c r="D15" s="87"/>
      <c r="E15" s="87"/>
      <c r="F15" s="103"/>
      <c r="G15" s="88"/>
      <c r="H15" s="87">
        <v>0</v>
      </c>
      <c r="I15" s="87"/>
      <c r="J15" s="87"/>
      <c r="K15" s="87"/>
      <c r="L15" s="87"/>
      <c r="M15" s="222"/>
      <c r="N15" s="223"/>
      <c r="O15" s="87"/>
      <c r="P15" s="87"/>
      <c r="Q15" s="87"/>
      <c r="R15" s="87"/>
      <c r="S15" s="89">
        <f t="shared" si="5"/>
        <v>101</v>
      </c>
      <c r="T15" s="90"/>
      <c r="U15" s="91">
        <f t="shared" si="6"/>
        <v>16</v>
      </c>
      <c r="V15" s="87"/>
      <c r="W15" s="87"/>
      <c r="X15" s="87"/>
      <c r="Y15" s="87"/>
      <c r="Z15" s="87"/>
      <c r="AA15" s="89">
        <f t="shared" si="7"/>
        <v>286</v>
      </c>
      <c r="AB15" s="92"/>
      <c r="AC15" s="93">
        <f t="shared" si="8"/>
        <v>-185</v>
      </c>
      <c r="AD15" s="94"/>
      <c r="AE15" s="95">
        <f t="shared" si="0"/>
        <v>2039</v>
      </c>
      <c r="AF15" s="96"/>
      <c r="AG15" s="26"/>
      <c r="AQ15" s="241"/>
      <c r="AS15" s="13">
        <v>63</v>
      </c>
      <c r="AT15" s="97">
        <f t="shared" si="9"/>
        <v>0</v>
      </c>
      <c r="AU15" s="98">
        <f t="shared" si="9"/>
        <v>0</v>
      </c>
      <c r="AV15" s="98">
        <f t="shared" si="9"/>
        <v>40</v>
      </c>
      <c r="AW15" s="98">
        <f t="shared" si="9"/>
        <v>0</v>
      </c>
      <c r="AX15" s="98">
        <f t="shared" si="9"/>
        <v>0</v>
      </c>
      <c r="AY15" s="98">
        <f t="shared" si="9"/>
        <v>0</v>
      </c>
      <c r="AZ15" s="98">
        <f t="shared" si="9"/>
        <v>0</v>
      </c>
      <c r="BA15" s="98">
        <f t="shared" si="9"/>
        <v>0</v>
      </c>
      <c r="BB15" s="98">
        <f t="shared" si="9"/>
        <v>0</v>
      </c>
      <c r="BC15" s="98">
        <f t="shared" si="9"/>
        <v>1</v>
      </c>
      <c r="BD15" s="98">
        <f t="shared" si="9"/>
        <v>60</v>
      </c>
      <c r="BE15" s="98">
        <f t="shared" si="9"/>
        <v>0</v>
      </c>
      <c r="BF15" s="99">
        <f t="shared" si="2"/>
        <v>101</v>
      </c>
      <c r="BG15" s="100">
        <f t="shared" si="10"/>
        <v>16</v>
      </c>
      <c r="BH15" s="98">
        <f t="shared" si="11"/>
        <v>0</v>
      </c>
      <c r="BI15" s="98">
        <f t="shared" si="11"/>
        <v>8</v>
      </c>
      <c r="BJ15" s="98">
        <f t="shared" si="11"/>
        <v>0</v>
      </c>
      <c r="BK15" s="98">
        <f t="shared" si="11"/>
        <v>42</v>
      </c>
      <c r="BL15" s="97">
        <f t="shared" si="11"/>
        <v>220</v>
      </c>
      <c r="BM15" s="101">
        <f t="shared" si="3"/>
        <v>286</v>
      </c>
      <c r="BN15" s="97">
        <f t="shared" si="4"/>
        <v>-185</v>
      </c>
      <c r="BO15" s="102">
        <f t="shared" si="12"/>
        <v>2039</v>
      </c>
      <c r="BP15" s="271"/>
    </row>
    <row r="16" spans="2:68" ht="25.5" customHeight="1">
      <c r="B16" s="86">
        <v>64</v>
      </c>
      <c r="C16" s="87">
        <v>61</v>
      </c>
      <c r="D16" s="87"/>
      <c r="E16" s="87"/>
      <c r="F16" s="224"/>
      <c r="G16" s="88"/>
      <c r="H16" s="87"/>
      <c r="I16" s="87"/>
      <c r="J16" s="87"/>
      <c r="K16" s="87"/>
      <c r="L16" s="87"/>
      <c r="M16" s="222"/>
      <c r="N16" s="223"/>
      <c r="O16" s="87"/>
      <c r="P16" s="87"/>
      <c r="Q16" s="87"/>
      <c r="R16" s="87"/>
      <c r="S16" s="89">
        <f t="shared" si="5"/>
      </c>
      <c r="T16" s="90"/>
      <c r="U16" s="91">
        <f t="shared" si="6"/>
      </c>
      <c r="V16" s="87"/>
      <c r="W16" s="87"/>
      <c r="X16" s="87"/>
      <c r="Y16" s="87"/>
      <c r="Z16" s="87"/>
      <c r="AA16" s="89">
        <f t="shared" si="7"/>
      </c>
      <c r="AB16" s="104"/>
      <c r="AC16" s="93">
        <f t="shared" si="8"/>
      </c>
      <c r="AD16" s="94"/>
      <c r="AE16" s="95">
        <f t="shared" si="0"/>
        <v>1854</v>
      </c>
      <c r="AF16" s="96"/>
      <c r="AG16" s="26"/>
      <c r="AQ16" s="241"/>
      <c r="AS16" s="13">
        <v>64</v>
      </c>
      <c r="AT16" s="97">
        <f t="shared" si="9"/>
        <v>0</v>
      </c>
      <c r="AU16" s="98">
        <f t="shared" si="9"/>
        <v>0</v>
      </c>
      <c r="AV16" s="98">
        <f t="shared" si="9"/>
        <v>40</v>
      </c>
      <c r="AW16" s="98">
        <f t="shared" si="9"/>
        <v>0</v>
      </c>
      <c r="AX16" s="98">
        <f t="shared" si="9"/>
        <v>0</v>
      </c>
      <c r="AY16" s="98">
        <f t="shared" si="9"/>
        <v>0</v>
      </c>
      <c r="AZ16" s="98">
        <f t="shared" si="9"/>
        <v>0</v>
      </c>
      <c r="BA16" s="98">
        <f t="shared" si="9"/>
        <v>0</v>
      </c>
      <c r="BB16" s="98">
        <f t="shared" si="9"/>
        <v>0</v>
      </c>
      <c r="BC16" s="98">
        <f t="shared" si="9"/>
        <v>1</v>
      </c>
      <c r="BD16" s="98">
        <f t="shared" si="9"/>
        <v>60</v>
      </c>
      <c r="BE16" s="98">
        <f t="shared" si="9"/>
        <v>0</v>
      </c>
      <c r="BF16" s="105">
        <f t="shared" si="2"/>
        <v>101</v>
      </c>
      <c r="BG16" s="106">
        <f t="shared" si="10"/>
        <v>16</v>
      </c>
      <c r="BH16" s="98">
        <f t="shared" si="11"/>
        <v>0</v>
      </c>
      <c r="BI16" s="98">
        <f t="shared" si="11"/>
        <v>8</v>
      </c>
      <c r="BJ16" s="98">
        <f t="shared" si="11"/>
        <v>0</v>
      </c>
      <c r="BK16" s="98">
        <f t="shared" si="11"/>
        <v>42</v>
      </c>
      <c r="BL16" s="97">
        <f t="shared" si="11"/>
        <v>220</v>
      </c>
      <c r="BM16" s="101">
        <f t="shared" si="3"/>
        <v>286</v>
      </c>
      <c r="BN16" s="97">
        <f t="shared" si="4"/>
        <v>-185</v>
      </c>
      <c r="BO16" s="102">
        <f t="shared" si="12"/>
        <v>1854</v>
      </c>
      <c r="BP16" s="271"/>
    </row>
    <row r="17" spans="2:68" ht="25.5" customHeight="1">
      <c r="B17" s="107">
        <v>65</v>
      </c>
      <c r="C17" s="108">
        <v>62</v>
      </c>
      <c r="D17" s="108"/>
      <c r="E17" s="108"/>
      <c r="F17" s="73"/>
      <c r="G17" s="109"/>
      <c r="H17" s="108"/>
      <c r="I17" s="108"/>
      <c r="J17" s="108"/>
      <c r="K17" s="108"/>
      <c r="L17" s="108"/>
      <c r="M17" s="225"/>
      <c r="N17" s="108"/>
      <c r="O17" s="108">
        <v>244</v>
      </c>
      <c r="P17" s="108"/>
      <c r="Q17" s="108"/>
      <c r="R17" s="108"/>
      <c r="S17" s="110">
        <f t="shared" si="5"/>
        <v>345</v>
      </c>
      <c r="T17" s="111"/>
      <c r="U17" s="112">
        <f t="shared" si="6"/>
        <v>52</v>
      </c>
      <c r="V17" s="108"/>
      <c r="W17" s="108"/>
      <c r="X17" s="108"/>
      <c r="Y17" s="108"/>
      <c r="Z17" s="108">
        <v>190</v>
      </c>
      <c r="AA17" s="110">
        <f t="shared" si="7"/>
        <v>292</v>
      </c>
      <c r="AB17" s="113"/>
      <c r="AC17" s="114">
        <f t="shared" si="8"/>
        <v>53</v>
      </c>
      <c r="AD17" s="115"/>
      <c r="AE17" s="116">
        <f t="shared" si="0"/>
        <v>1907</v>
      </c>
      <c r="AF17" s="117"/>
      <c r="AG17" s="26"/>
      <c r="AQ17" s="241"/>
      <c r="AS17" s="13">
        <v>65</v>
      </c>
      <c r="AT17" s="118">
        <f t="shared" si="9"/>
        <v>0</v>
      </c>
      <c r="AU17" s="119">
        <f t="shared" si="9"/>
        <v>0</v>
      </c>
      <c r="AV17" s="119">
        <f t="shared" si="9"/>
        <v>40</v>
      </c>
      <c r="AW17" s="119">
        <f t="shared" si="9"/>
        <v>0</v>
      </c>
      <c r="AX17" s="119">
        <f t="shared" si="9"/>
        <v>0</v>
      </c>
      <c r="AY17" s="119">
        <f t="shared" si="9"/>
        <v>0</v>
      </c>
      <c r="AZ17" s="119">
        <f t="shared" si="9"/>
        <v>0</v>
      </c>
      <c r="BA17" s="119">
        <f t="shared" si="9"/>
        <v>0</v>
      </c>
      <c r="BB17" s="119">
        <f t="shared" si="9"/>
        <v>244</v>
      </c>
      <c r="BC17" s="119">
        <f t="shared" si="9"/>
        <v>1</v>
      </c>
      <c r="BD17" s="119">
        <f t="shared" si="9"/>
        <v>60</v>
      </c>
      <c r="BE17" s="119">
        <f t="shared" si="9"/>
        <v>0</v>
      </c>
      <c r="BF17" s="120">
        <f t="shared" si="2"/>
        <v>345</v>
      </c>
      <c r="BG17" s="121">
        <f t="shared" si="10"/>
        <v>52</v>
      </c>
      <c r="BH17" s="119">
        <f t="shared" si="11"/>
        <v>0</v>
      </c>
      <c r="BI17" s="119">
        <f t="shared" si="11"/>
        <v>8</v>
      </c>
      <c r="BJ17" s="119">
        <f t="shared" si="11"/>
        <v>0</v>
      </c>
      <c r="BK17" s="119">
        <f t="shared" si="11"/>
        <v>42</v>
      </c>
      <c r="BL17" s="118">
        <f t="shared" si="11"/>
        <v>190</v>
      </c>
      <c r="BM17" s="120">
        <f t="shared" si="3"/>
        <v>292</v>
      </c>
      <c r="BN17" s="118">
        <f t="shared" si="4"/>
        <v>53</v>
      </c>
      <c r="BO17" s="122">
        <f t="shared" si="12"/>
        <v>1907</v>
      </c>
      <c r="BP17" s="271"/>
    </row>
    <row r="18" spans="2:68" ht="25.5" customHeight="1">
      <c r="B18" s="86">
        <v>66</v>
      </c>
      <c r="C18" s="87">
        <v>63</v>
      </c>
      <c r="D18" s="87"/>
      <c r="E18" s="87"/>
      <c r="F18" s="103"/>
      <c r="G18" s="88"/>
      <c r="H18" s="87"/>
      <c r="I18" s="87"/>
      <c r="J18" s="87"/>
      <c r="K18" s="87"/>
      <c r="L18" s="87"/>
      <c r="M18" s="222"/>
      <c r="N18" s="223"/>
      <c r="O18" s="87"/>
      <c r="P18" s="87"/>
      <c r="Q18" s="87"/>
      <c r="R18" s="87"/>
      <c r="S18" s="89">
        <f t="shared" si="5"/>
      </c>
      <c r="T18" s="90"/>
      <c r="U18" s="91">
        <f t="shared" si="6"/>
      </c>
      <c r="V18" s="87"/>
      <c r="W18" s="87"/>
      <c r="X18" s="87"/>
      <c r="Y18" s="87">
        <v>24</v>
      </c>
      <c r="Z18" s="87"/>
      <c r="AA18" s="89">
        <f t="shared" si="7"/>
        <v>274</v>
      </c>
      <c r="AB18" s="104"/>
      <c r="AC18" s="93">
        <f t="shared" si="8"/>
        <v>71</v>
      </c>
      <c r="AD18" s="94"/>
      <c r="AE18" s="95">
        <f t="shared" si="0"/>
        <v>1978</v>
      </c>
      <c r="AF18" s="96"/>
      <c r="AG18" s="26"/>
      <c r="AQ18" s="241"/>
      <c r="AS18" s="13">
        <v>66</v>
      </c>
      <c r="AT18" s="97">
        <f t="shared" si="9"/>
        <v>0</v>
      </c>
      <c r="AU18" s="98">
        <f t="shared" si="9"/>
        <v>0</v>
      </c>
      <c r="AV18" s="98">
        <f t="shared" si="9"/>
        <v>40</v>
      </c>
      <c r="AW18" s="98">
        <f t="shared" si="9"/>
        <v>0</v>
      </c>
      <c r="AX18" s="98">
        <f t="shared" si="9"/>
        <v>0</v>
      </c>
      <c r="AY18" s="98">
        <f t="shared" si="9"/>
        <v>0</v>
      </c>
      <c r="AZ18" s="98">
        <f t="shared" si="9"/>
        <v>0</v>
      </c>
      <c r="BA18" s="98">
        <f t="shared" si="9"/>
        <v>0</v>
      </c>
      <c r="BB18" s="98">
        <f t="shared" si="9"/>
        <v>244</v>
      </c>
      <c r="BC18" s="98">
        <f t="shared" si="9"/>
        <v>1</v>
      </c>
      <c r="BD18" s="98">
        <f t="shared" si="9"/>
        <v>60</v>
      </c>
      <c r="BE18" s="98">
        <f t="shared" si="9"/>
        <v>0</v>
      </c>
      <c r="BF18" s="99">
        <f t="shared" si="2"/>
        <v>345</v>
      </c>
      <c r="BG18" s="100">
        <f t="shared" si="10"/>
        <v>52</v>
      </c>
      <c r="BH18" s="98">
        <f t="shared" si="11"/>
        <v>0</v>
      </c>
      <c r="BI18" s="98">
        <f t="shared" si="11"/>
        <v>8</v>
      </c>
      <c r="BJ18" s="98">
        <f t="shared" si="11"/>
        <v>0</v>
      </c>
      <c r="BK18" s="98">
        <f t="shared" si="11"/>
        <v>24</v>
      </c>
      <c r="BL18" s="97">
        <f t="shared" si="11"/>
        <v>190</v>
      </c>
      <c r="BM18" s="101">
        <f t="shared" si="3"/>
        <v>274</v>
      </c>
      <c r="BN18" s="97">
        <f t="shared" si="4"/>
        <v>71</v>
      </c>
      <c r="BO18" s="102">
        <f t="shared" si="12"/>
        <v>1978</v>
      </c>
      <c r="BP18" s="271"/>
    </row>
    <row r="19" spans="2:68" ht="25.5" customHeight="1">
      <c r="B19" s="86">
        <v>67</v>
      </c>
      <c r="C19" s="87">
        <v>64</v>
      </c>
      <c r="D19" s="87"/>
      <c r="E19" s="87"/>
      <c r="F19" s="103"/>
      <c r="G19" s="88"/>
      <c r="H19" s="87"/>
      <c r="I19" s="87"/>
      <c r="J19" s="87"/>
      <c r="K19" s="87"/>
      <c r="L19" s="87"/>
      <c r="M19" s="222"/>
      <c r="N19" s="223"/>
      <c r="O19" s="87"/>
      <c r="P19" s="87"/>
      <c r="Q19" s="87"/>
      <c r="R19" s="87"/>
      <c r="S19" s="89">
        <f t="shared" si="5"/>
      </c>
      <c r="T19" s="90"/>
      <c r="U19" s="91">
        <f t="shared" si="6"/>
      </c>
      <c r="V19" s="87"/>
      <c r="W19" s="87"/>
      <c r="X19" s="87"/>
      <c r="Y19" s="87"/>
      <c r="Z19" s="87"/>
      <c r="AA19" s="89">
        <f t="shared" si="7"/>
      </c>
      <c r="AB19" s="104"/>
      <c r="AC19" s="93">
        <f t="shared" si="8"/>
      </c>
      <c r="AD19" s="94"/>
      <c r="AE19" s="95">
        <f t="shared" si="0"/>
        <v>2049</v>
      </c>
      <c r="AF19" s="96"/>
      <c r="AG19" s="26"/>
      <c r="AQ19" s="241"/>
      <c r="AS19" s="13">
        <v>67</v>
      </c>
      <c r="AT19" s="97">
        <f t="shared" si="9"/>
        <v>0</v>
      </c>
      <c r="AU19" s="98">
        <f t="shared" si="9"/>
        <v>0</v>
      </c>
      <c r="AV19" s="98">
        <f t="shared" si="9"/>
        <v>40</v>
      </c>
      <c r="AW19" s="98">
        <f t="shared" si="9"/>
        <v>0</v>
      </c>
      <c r="AX19" s="98">
        <f t="shared" si="9"/>
        <v>0</v>
      </c>
      <c r="AY19" s="98">
        <f t="shared" si="9"/>
        <v>0</v>
      </c>
      <c r="AZ19" s="98">
        <f t="shared" si="9"/>
        <v>0</v>
      </c>
      <c r="BA19" s="98">
        <f t="shared" si="9"/>
        <v>0</v>
      </c>
      <c r="BB19" s="98">
        <f t="shared" si="9"/>
        <v>244</v>
      </c>
      <c r="BC19" s="98">
        <f t="shared" si="9"/>
        <v>1</v>
      </c>
      <c r="BD19" s="98">
        <f t="shared" si="9"/>
        <v>60</v>
      </c>
      <c r="BE19" s="98">
        <f t="shared" si="9"/>
        <v>0</v>
      </c>
      <c r="BF19" s="99">
        <f t="shared" si="2"/>
        <v>345</v>
      </c>
      <c r="BG19" s="100">
        <f t="shared" si="10"/>
        <v>52</v>
      </c>
      <c r="BH19" s="98">
        <f t="shared" si="11"/>
        <v>0</v>
      </c>
      <c r="BI19" s="98">
        <f t="shared" si="11"/>
        <v>8</v>
      </c>
      <c r="BJ19" s="98">
        <f t="shared" si="11"/>
        <v>0</v>
      </c>
      <c r="BK19" s="98">
        <f t="shared" si="11"/>
        <v>24</v>
      </c>
      <c r="BL19" s="97">
        <f t="shared" si="11"/>
        <v>190</v>
      </c>
      <c r="BM19" s="101">
        <f t="shared" si="3"/>
        <v>274</v>
      </c>
      <c r="BN19" s="97">
        <f t="shared" si="4"/>
        <v>71</v>
      </c>
      <c r="BO19" s="102">
        <f t="shared" si="12"/>
        <v>2049</v>
      </c>
      <c r="BP19" s="271"/>
    </row>
    <row r="20" spans="2:68" ht="25.5" customHeight="1">
      <c r="B20" s="86">
        <v>68</v>
      </c>
      <c r="C20" s="87">
        <v>65</v>
      </c>
      <c r="D20" s="87"/>
      <c r="E20" s="87"/>
      <c r="F20" s="103"/>
      <c r="G20" s="88"/>
      <c r="H20" s="87"/>
      <c r="I20" s="87"/>
      <c r="J20" s="87"/>
      <c r="K20" s="87"/>
      <c r="L20" s="87">
        <v>88</v>
      </c>
      <c r="M20" s="222"/>
      <c r="N20" s="87"/>
      <c r="O20" s="87">
        <v>206</v>
      </c>
      <c r="P20" s="87"/>
      <c r="Q20" s="87"/>
      <c r="R20" s="87"/>
      <c r="S20" s="89">
        <f t="shared" si="5"/>
        <v>395</v>
      </c>
      <c r="T20" s="90"/>
      <c r="U20" s="91">
        <f t="shared" si="6"/>
        <v>60</v>
      </c>
      <c r="V20" s="87"/>
      <c r="W20" s="87"/>
      <c r="X20" s="87"/>
      <c r="Y20" s="87"/>
      <c r="Z20" s="87"/>
      <c r="AA20" s="89">
        <f t="shared" si="7"/>
        <v>282</v>
      </c>
      <c r="AB20" s="104"/>
      <c r="AC20" s="93">
        <f t="shared" si="8"/>
        <v>113</v>
      </c>
      <c r="AD20" s="94"/>
      <c r="AE20" s="95">
        <f t="shared" si="0"/>
        <v>2162</v>
      </c>
      <c r="AF20" s="96"/>
      <c r="AG20" s="26"/>
      <c r="AQ20" s="241"/>
      <c r="AS20" s="13">
        <v>68</v>
      </c>
      <c r="AT20" s="97">
        <f t="shared" si="9"/>
        <v>0</v>
      </c>
      <c r="AU20" s="98">
        <f t="shared" si="9"/>
        <v>0</v>
      </c>
      <c r="AV20" s="98">
        <f t="shared" si="9"/>
        <v>40</v>
      </c>
      <c r="AW20" s="98">
        <f t="shared" si="9"/>
        <v>0</v>
      </c>
      <c r="AX20" s="98">
        <f t="shared" si="9"/>
        <v>0</v>
      </c>
      <c r="AY20" s="98">
        <f t="shared" si="9"/>
        <v>88</v>
      </c>
      <c r="AZ20" s="98">
        <f t="shared" si="9"/>
        <v>0</v>
      </c>
      <c r="BA20" s="98">
        <f t="shared" si="9"/>
        <v>0</v>
      </c>
      <c r="BB20" s="98">
        <f t="shared" si="9"/>
        <v>206</v>
      </c>
      <c r="BC20" s="98">
        <f t="shared" si="9"/>
        <v>1</v>
      </c>
      <c r="BD20" s="98">
        <f t="shared" si="9"/>
        <v>60</v>
      </c>
      <c r="BE20" s="98">
        <f t="shared" si="9"/>
        <v>0</v>
      </c>
      <c r="BF20" s="99">
        <f t="shared" si="2"/>
        <v>395</v>
      </c>
      <c r="BG20" s="100">
        <f t="shared" si="10"/>
        <v>60</v>
      </c>
      <c r="BH20" s="98">
        <f t="shared" si="11"/>
        <v>0</v>
      </c>
      <c r="BI20" s="98">
        <f t="shared" si="11"/>
        <v>8</v>
      </c>
      <c r="BJ20" s="98">
        <f t="shared" si="11"/>
        <v>0</v>
      </c>
      <c r="BK20" s="98">
        <f t="shared" si="11"/>
        <v>24</v>
      </c>
      <c r="BL20" s="97">
        <f t="shared" si="11"/>
        <v>190</v>
      </c>
      <c r="BM20" s="101">
        <f t="shared" si="3"/>
        <v>282</v>
      </c>
      <c r="BN20" s="97">
        <f t="shared" si="4"/>
        <v>113</v>
      </c>
      <c r="BO20" s="102">
        <f t="shared" si="12"/>
        <v>2162</v>
      </c>
      <c r="BP20" s="271"/>
    </row>
    <row r="21" spans="2:68" ht="25.5" customHeight="1">
      <c r="B21" s="86">
        <v>69</v>
      </c>
      <c r="C21" s="87">
        <v>66</v>
      </c>
      <c r="D21" s="87"/>
      <c r="E21" s="87"/>
      <c r="F21" s="224"/>
      <c r="G21" s="88"/>
      <c r="H21" s="87"/>
      <c r="I21" s="87"/>
      <c r="J21" s="87"/>
      <c r="K21" s="87"/>
      <c r="L21" s="87"/>
      <c r="M21" s="222"/>
      <c r="N21" s="223"/>
      <c r="O21" s="87"/>
      <c r="P21" s="87"/>
      <c r="Q21" s="87"/>
      <c r="R21" s="87"/>
      <c r="S21" s="89">
        <f t="shared" si="5"/>
      </c>
      <c r="T21" s="90"/>
      <c r="U21" s="91">
        <f t="shared" si="6"/>
      </c>
      <c r="V21" s="87"/>
      <c r="W21" s="87"/>
      <c r="X21" s="87"/>
      <c r="Y21" s="87"/>
      <c r="Z21" s="87"/>
      <c r="AA21" s="89">
        <f t="shared" si="7"/>
      </c>
      <c r="AB21" s="104"/>
      <c r="AC21" s="93">
        <f t="shared" si="8"/>
      </c>
      <c r="AD21" s="94"/>
      <c r="AE21" s="95">
        <f t="shared" si="0"/>
        <v>2275</v>
      </c>
      <c r="AF21" s="96"/>
      <c r="AG21" s="26"/>
      <c r="AQ21" s="272"/>
      <c r="AS21" s="13">
        <v>69</v>
      </c>
      <c r="AT21" s="97">
        <f t="shared" si="9"/>
        <v>0</v>
      </c>
      <c r="AU21" s="98">
        <f t="shared" si="9"/>
        <v>0</v>
      </c>
      <c r="AV21" s="98">
        <f t="shared" si="9"/>
        <v>40</v>
      </c>
      <c r="AW21" s="98">
        <f t="shared" si="9"/>
        <v>0</v>
      </c>
      <c r="AX21" s="98">
        <f t="shared" si="9"/>
        <v>0</v>
      </c>
      <c r="AY21" s="98">
        <f t="shared" si="9"/>
        <v>88</v>
      </c>
      <c r="AZ21" s="98">
        <f t="shared" si="9"/>
        <v>0</v>
      </c>
      <c r="BA21" s="98">
        <f t="shared" si="9"/>
        <v>0</v>
      </c>
      <c r="BB21" s="98">
        <f t="shared" si="9"/>
        <v>206</v>
      </c>
      <c r="BC21" s="98">
        <f t="shared" si="9"/>
        <v>1</v>
      </c>
      <c r="BD21" s="98">
        <f t="shared" si="9"/>
        <v>60</v>
      </c>
      <c r="BE21" s="98">
        <f t="shared" si="9"/>
        <v>0</v>
      </c>
      <c r="BF21" s="105">
        <f t="shared" si="2"/>
        <v>395</v>
      </c>
      <c r="BG21" s="106">
        <f t="shared" si="10"/>
        <v>60</v>
      </c>
      <c r="BH21" s="98">
        <f t="shared" si="11"/>
        <v>0</v>
      </c>
      <c r="BI21" s="98">
        <f t="shared" si="11"/>
        <v>8</v>
      </c>
      <c r="BJ21" s="98">
        <f t="shared" si="11"/>
        <v>0</v>
      </c>
      <c r="BK21" s="98">
        <f t="shared" si="11"/>
        <v>24</v>
      </c>
      <c r="BL21" s="97">
        <f t="shared" si="11"/>
        <v>190</v>
      </c>
      <c r="BM21" s="101">
        <f t="shared" si="3"/>
        <v>282</v>
      </c>
      <c r="BN21" s="97">
        <f t="shared" si="4"/>
        <v>113</v>
      </c>
      <c r="BO21" s="102">
        <f t="shared" si="12"/>
        <v>2275</v>
      </c>
      <c r="BP21" s="271"/>
    </row>
    <row r="22" spans="2:68" ht="25.5" customHeight="1">
      <c r="B22" s="107">
        <v>70</v>
      </c>
      <c r="C22" s="108">
        <v>67</v>
      </c>
      <c r="D22" s="108"/>
      <c r="E22" s="108"/>
      <c r="F22" s="73"/>
      <c r="G22" s="109"/>
      <c r="H22" s="108"/>
      <c r="I22" s="108">
        <v>0</v>
      </c>
      <c r="J22" s="108"/>
      <c r="K22" s="108"/>
      <c r="L22" s="108"/>
      <c r="M22" s="226"/>
      <c r="N22" s="227"/>
      <c r="O22" s="108"/>
      <c r="P22" s="108"/>
      <c r="Q22" s="108"/>
      <c r="R22" s="108"/>
      <c r="S22" s="110">
        <f t="shared" si="5"/>
        <v>355</v>
      </c>
      <c r="T22" s="111"/>
      <c r="U22" s="112">
        <f t="shared" si="6"/>
        <v>54</v>
      </c>
      <c r="V22" s="108"/>
      <c r="W22" s="108"/>
      <c r="X22" s="108"/>
      <c r="Y22" s="108"/>
      <c r="Z22" s="108"/>
      <c r="AA22" s="110">
        <f t="shared" si="7"/>
        <v>276</v>
      </c>
      <c r="AB22" s="113"/>
      <c r="AC22" s="114">
        <f t="shared" si="8"/>
        <v>79</v>
      </c>
      <c r="AD22" s="115"/>
      <c r="AE22" s="116">
        <f t="shared" si="0"/>
        <v>2354</v>
      </c>
      <c r="AF22" s="117"/>
      <c r="AG22" s="26"/>
      <c r="AQ22" s="241"/>
      <c r="AS22" s="13">
        <v>70</v>
      </c>
      <c r="AT22" s="118">
        <f t="shared" si="9"/>
        <v>0</v>
      </c>
      <c r="AU22" s="119">
        <f t="shared" si="9"/>
        <v>0</v>
      </c>
      <c r="AV22" s="119">
        <f t="shared" si="9"/>
        <v>0</v>
      </c>
      <c r="AW22" s="119">
        <f t="shared" si="9"/>
        <v>0</v>
      </c>
      <c r="AX22" s="119">
        <f t="shared" si="9"/>
        <v>0</v>
      </c>
      <c r="AY22" s="119">
        <f t="shared" si="9"/>
        <v>88</v>
      </c>
      <c r="AZ22" s="119">
        <f t="shared" si="9"/>
        <v>0</v>
      </c>
      <c r="BA22" s="119">
        <f t="shared" si="9"/>
        <v>0</v>
      </c>
      <c r="BB22" s="119">
        <f t="shared" si="9"/>
        <v>206</v>
      </c>
      <c r="BC22" s="119">
        <f t="shared" si="9"/>
        <v>1</v>
      </c>
      <c r="BD22" s="119">
        <f t="shared" si="9"/>
        <v>60</v>
      </c>
      <c r="BE22" s="119">
        <f t="shared" si="9"/>
        <v>0</v>
      </c>
      <c r="BF22" s="120">
        <f t="shared" si="2"/>
        <v>355</v>
      </c>
      <c r="BG22" s="121">
        <f t="shared" si="10"/>
        <v>54</v>
      </c>
      <c r="BH22" s="119">
        <f t="shared" si="11"/>
        <v>0</v>
      </c>
      <c r="BI22" s="119">
        <f t="shared" si="11"/>
        <v>8</v>
      </c>
      <c r="BJ22" s="119">
        <f t="shared" si="11"/>
        <v>0</v>
      </c>
      <c r="BK22" s="119">
        <f t="shared" si="11"/>
        <v>24</v>
      </c>
      <c r="BL22" s="118">
        <f t="shared" si="11"/>
        <v>190</v>
      </c>
      <c r="BM22" s="120">
        <f t="shared" si="3"/>
        <v>276</v>
      </c>
      <c r="BN22" s="118">
        <f t="shared" si="4"/>
        <v>79</v>
      </c>
      <c r="BO22" s="122">
        <f t="shared" si="12"/>
        <v>2354</v>
      </c>
      <c r="BP22" s="271"/>
    </row>
    <row r="23" spans="2:68" ht="25.5" customHeight="1">
      <c r="B23" s="86">
        <v>71</v>
      </c>
      <c r="C23" s="87"/>
      <c r="D23" s="87"/>
      <c r="E23" s="87"/>
      <c r="F23" s="103"/>
      <c r="G23" s="88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9">
        <f t="shared" si="5"/>
      </c>
      <c r="T23" s="90"/>
      <c r="U23" s="91">
        <f t="shared" si="6"/>
      </c>
      <c r="V23" s="87"/>
      <c r="W23" s="87"/>
      <c r="X23" s="87"/>
      <c r="Y23" s="87"/>
      <c r="Z23" s="87"/>
      <c r="AA23" s="89">
        <f t="shared" si="7"/>
      </c>
      <c r="AB23" s="104"/>
      <c r="AC23" s="93">
        <f t="shared" si="8"/>
      </c>
      <c r="AD23" s="94"/>
      <c r="AE23" s="95">
        <f t="shared" si="0"/>
        <v>2433</v>
      </c>
      <c r="AF23" s="96"/>
      <c r="AG23" s="26"/>
      <c r="AQ23" s="241"/>
      <c r="AS23" s="13">
        <v>71</v>
      </c>
      <c r="AT23" s="97">
        <f t="shared" si="9"/>
        <v>0</v>
      </c>
      <c r="AU23" s="98">
        <f t="shared" si="9"/>
        <v>0</v>
      </c>
      <c r="AV23" s="98">
        <f t="shared" si="9"/>
        <v>0</v>
      </c>
      <c r="AW23" s="98">
        <f t="shared" si="9"/>
        <v>0</v>
      </c>
      <c r="AX23" s="98">
        <f t="shared" si="9"/>
        <v>0</v>
      </c>
      <c r="AY23" s="98">
        <f t="shared" si="9"/>
        <v>88</v>
      </c>
      <c r="AZ23" s="98">
        <f t="shared" si="9"/>
        <v>0</v>
      </c>
      <c r="BA23" s="98">
        <f t="shared" si="9"/>
        <v>0</v>
      </c>
      <c r="BB23" s="98">
        <f t="shared" si="9"/>
        <v>206</v>
      </c>
      <c r="BC23" s="98">
        <f t="shared" si="9"/>
        <v>1</v>
      </c>
      <c r="BD23" s="98">
        <f t="shared" si="9"/>
        <v>60</v>
      </c>
      <c r="BE23" s="98">
        <f t="shared" si="9"/>
        <v>0</v>
      </c>
      <c r="BF23" s="99">
        <f t="shared" si="2"/>
        <v>355</v>
      </c>
      <c r="BG23" s="100">
        <f t="shared" si="10"/>
        <v>54</v>
      </c>
      <c r="BH23" s="98">
        <f t="shared" si="11"/>
        <v>0</v>
      </c>
      <c r="BI23" s="98">
        <f t="shared" si="11"/>
        <v>8</v>
      </c>
      <c r="BJ23" s="98">
        <f t="shared" si="11"/>
        <v>0</v>
      </c>
      <c r="BK23" s="98">
        <f t="shared" si="11"/>
        <v>24</v>
      </c>
      <c r="BL23" s="97">
        <f t="shared" si="11"/>
        <v>190</v>
      </c>
      <c r="BM23" s="101">
        <f t="shared" si="3"/>
        <v>276</v>
      </c>
      <c r="BN23" s="97">
        <f t="shared" si="4"/>
        <v>79</v>
      </c>
      <c r="BO23" s="102">
        <f t="shared" si="12"/>
        <v>2433</v>
      </c>
      <c r="BP23" s="271"/>
    </row>
    <row r="24" spans="2:68" ht="25.5" customHeight="1">
      <c r="B24" s="86">
        <v>72</v>
      </c>
      <c r="C24" s="87"/>
      <c r="D24" s="87"/>
      <c r="E24" s="87"/>
      <c r="F24" s="103"/>
      <c r="G24" s="88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9">
        <f t="shared" si="5"/>
      </c>
      <c r="T24" s="90"/>
      <c r="U24" s="91">
        <f t="shared" si="6"/>
      </c>
      <c r="V24" s="87"/>
      <c r="W24" s="87"/>
      <c r="X24" s="87"/>
      <c r="Y24" s="87"/>
      <c r="Z24" s="87"/>
      <c r="AA24" s="89">
        <f t="shared" si="7"/>
      </c>
      <c r="AB24" s="104"/>
      <c r="AC24" s="93">
        <f t="shared" si="8"/>
      </c>
      <c r="AD24" s="94"/>
      <c r="AE24" s="95">
        <f t="shared" si="0"/>
        <v>2512</v>
      </c>
      <c r="AF24" s="96"/>
      <c r="AG24" s="26"/>
      <c r="AQ24" s="241"/>
      <c r="AS24" s="13">
        <v>72</v>
      </c>
      <c r="AT24" s="97">
        <f t="shared" si="9"/>
        <v>0</v>
      </c>
      <c r="AU24" s="98">
        <f t="shared" si="9"/>
        <v>0</v>
      </c>
      <c r="AV24" s="98">
        <f t="shared" si="9"/>
        <v>0</v>
      </c>
      <c r="AW24" s="98">
        <f t="shared" si="9"/>
        <v>0</v>
      </c>
      <c r="AX24" s="98">
        <f t="shared" si="9"/>
        <v>0</v>
      </c>
      <c r="AY24" s="98">
        <f t="shared" si="9"/>
        <v>88</v>
      </c>
      <c r="AZ24" s="98">
        <f t="shared" si="9"/>
        <v>0</v>
      </c>
      <c r="BA24" s="98">
        <f t="shared" si="9"/>
        <v>0</v>
      </c>
      <c r="BB24" s="98">
        <f t="shared" si="9"/>
        <v>206</v>
      </c>
      <c r="BC24" s="98">
        <f t="shared" si="9"/>
        <v>1</v>
      </c>
      <c r="BD24" s="98">
        <f t="shared" si="9"/>
        <v>60</v>
      </c>
      <c r="BE24" s="98">
        <f t="shared" si="9"/>
        <v>0</v>
      </c>
      <c r="BF24" s="99">
        <f t="shared" si="2"/>
        <v>355</v>
      </c>
      <c r="BG24" s="100">
        <f t="shared" si="10"/>
        <v>54</v>
      </c>
      <c r="BH24" s="98">
        <f t="shared" si="11"/>
        <v>0</v>
      </c>
      <c r="BI24" s="98">
        <f t="shared" si="11"/>
        <v>8</v>
      </c>
      <c r="BJ24" s="98">
        <f t="shared" si="11"/>
        <v>0</v>
      </c>
      <c r="BK24" s="98">
        <f t="shared" si="11"/>
        <v>24</v>
      </c>
      <c r="BL24" s="97">
        <f t="shared" si="11"/>
        <v>190</v>
      </c>
      <c r="BM24" s="101">
        <f t="shared" si="3"/>
        <v>276</v>
      </c>
      <c r="BN24" s="97">
        <f t="shared" si="4"/>
        <v>79</v>
      </c>
      <c r="BO24" s="102">
        <f t="shared" si="12"/>
        <v>2512</v>
      </c>
      <c r="BP24" s="271"/>
    </row>
    <row r="25" spans="2:68" ht="25.5" customHeight="1">
      <c r="B25" s="86">
        <v>73</v>
      </c>
      <c r="C25" s="87"/>
      <c r="D25" s="87"/>
      <c r="E25" s="87"/>
      <c r="F25" s="103"/>
      <c r="G25" s="88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9">
        <f t="shared" si="5"/>
      </c>
      <c r="T25" s="90"/>
      <c r="U25" s="91">
        <f t="shared" si="6"/>
      </c>
      <c r="V25" s="87"/>
      <c r="W25" s="87"/>
      <c r="X25" s="87"/>
      <c r="Y25" s="87"/>
      <c r="Z25" s="87"/>
      <c r="AA25" s="89">
        <f t="shared" si="7"/>
      </c>
      <c r="AB25" s="104"/>
      <c r="AC25" s="93">
        <f t="shared" si="8"/>
      </c>
      <c r="AD25" s="94"/>
      <c r="AE25" s="95">
        <f t="shared" si="0"/>
        <v>2591</v>
      </c>
      <c r="AF25" s="96"/>
      <c r="AG25" s="26"/>
      <c r="AQ25" s="273"/>
      <c r="AS25" s="13">
        <v>73</v>
      </c>
      <c r="AT25" s="97">
        <f t="shared" si="9"/>
        <v>0</v>
      </c>
      <c r="AU25" s="98">
        <f t="shared" si="9"/>
        <v>0</v>
      </c>
      <c r="AV25" s="98">
        <f t="shared" si="9"/>
        <v>0</v>
      </c>
      <c r="AW25" s="98">
        <f t="shared" si="9"/>
        <v>0</v>
      </c>
      <c r="AX25" s="98">
        <f t="shared" si="9"/>
        <v>0</v>
      </c>
      <c r="AY25" s="98">
        <f t="shared" si="9"/>
        <v>88</v>
      </c>
      <c r="AZ25" s="98">
        <f t="shared" si="9"/>
        <v>0</v>
      </c>
      <c r="BA25" s="98">
        <f t="shared" si="9"/>
        <v>0</v>
      </c>
      <c r="BB25" s="98">
        <f t="shared" si="9"/>
        <v>206</v>
      </c>
      <c r="BC25" s="98">
        <f t="shared" si="9"/>
        <v>1</v>
      </c>
      <c r="BD25" s="98">
        <f t="shared" si="9"/>
        <v>60</v>
      </c>
      <c r="BE25" s="98">
        <f t="shared" si="9"/>
        <v>0</v>
      </c>
      <c r="BF25" s="99">
        <f t="shared" si="2"/>
        <v>355</v>
      </c>
      <c r="BG25" s="100">
        <f t="shared" si="10"/>
        <v>54</v>
      </c>
      <c r="BH25" s="98">
        <f t="shared" si="11"/>
        <v>0</v>
      </c>
      <c r="BI25" s="98">
        <f t="shared" si="11"/>
        <v>8</v>
      </c>
      <c r="BJ25" s="98">
        <f t="shared" si="11"/>
        <v>0</v>
      </c>
      <c r="BK25" s="98">
        <f t="shared" si="11"/>
        <v>24</v>
      </c>
      <c r="BL25" s="97">
        <f t="shared" si="11"/>
        <v>190</v>
      </c>
      <c r="BM25" s="101">
        <f t="shared" si="3"/>
        <v>276</v>
      </c>
      <c r="BN25" s="97">
        <f t="shared" si="4"/>
        <v>79</v>
      </c>
      <c r="BO25" s="102">
        <f t="shared" si="12"/>
        <v>2591</v>
      </c>
      <c r="BP25" s="271"/>
    </row>
    <row r="26" spans="2:68" ht="25.5" customHeight="1">
      <c r="B26" s="86">
        <v>74</v>
      </c>
      <c r="C26" s="87"/>
      <c r="D26" s="87"/>
      <c r="E26" s="87"/>
      <c r="F26" s="224"/>
      <c r="G26" s="88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9">
        <f t="shared" si="5"/>
      </c>
      <c r="T26" s="90"/>
      <c r="U26" s="91">
        <f t="shared" si="6"/>
      </c>
      <c r="V26" s="87"/>
      <c r="W26" s="87"/>
      <c r="X26" s="87"/>
      <c r="Y26" s="87"/>
      <c r="Z26" s="87"/>
      <c r="AA26" s="89">
        <f t="shared" si="7"/>
      </c>
      <c r="AB26" s="104"/>
      <c r="AC26" s="93">
        <f t="shared" si="8"/>
      </c>
      <c r="AD26" s="94"/>
      <c r="AE26" s="95">
        <f t="shared" si="0"/>
        <v>2670</v>
      </c>
      <c r="AF26" s="96"/>
      <c r="AG26" s="26"/>
      <c r="AQ26" s="273"/>
      <c r="AS26" s="13">
        <v>74</v>
      </c>
      <c r="AT26" s="97">
        <f t="shared" si="9"/>
        <v>0</v>
      </c>
      <c r="AU26" s="98">
        <f t="shared" si="9"/>
        <v>0</v>
      </c>
      <c r="AV26" s="98">
        <f t="shared" si="9"/>
        <v>0</v>
      </c>
      <c r="AW26" s="98">
        <f t="shared" si="9"/>
        <v>0</v>
      </c>
      <c r="AX26" s="98">
        <f t="shared" si="9"/>
        <v>0</v>
      </c>
      <c r="AY26" s="98">
        <f t="shared" si="9"/>
        <v>88</v>
      </c>
      <c r="AZ26" s="98">
        <f t="shared" si="9"/>
        <v>0</v>
      </c>
      <c r="BA26" s="98">
        <f t="shared" si="9"/>
        <v>0</v>
      </c>
      <c r="BB26" s="98">
        <f t="shared" si="9"/>
        <v>206</v>
      </c>
      <c r="BC26" s="98">
        <f t="shared" si="9"/>
        <v>1</v>
      </c>
      <c r="BD26" s="98">
        <f t="shared" si="9"/>
        <v>60</v>
      </c>
      <c r="BE26" s="98">
        <f t="shared" si="9"/>
        <v>0</v>
      </c>
      <c r="BF26" s="105">
        <f t="shared" si="2"/>
        <v>355</v>
      </c>
      <c r="BG26" s="106">
        <f t="shared" si="10"/>
        <v>54</v>
      </c>
      <c r="BH26" s="98">
        <f t="shared" si="11"/>
        <v>0</v>
      </c>
      <c r="BI26" s="98">
        <f t="shared" si="11"/>
        <v>8</v>
      </c>
      <c r="BJ26" s="98">
        <f t="shared" si="11"/>
        <v>0</v>
      </c>
      <c r="BK26" s="98">
        <f t="shared" si="11"/>
        <v>24</v>
      </c>
      <c r="BL26" s="97">
        <f t="shared" si="11"/>
        <v>190</v>
      </c>
      <c r="BM26" s="101">
        <f t="shared" si="3"/>
        <v>276</v>
      </c>
      <c r="BN26" s="97">
        <f t="shared" si="4"/>
        <v>79</v>
      </c>
      <c r="BO26" s="102">
        <f t="shared" si="12"/>
        <v>2670</v>
      </c>
      <c r="BP26" s="271"/>
    </row>
    <row r="27" spans="2:68" ht="25.5" customHeight="1">
      <c r="B27" s="107">
        <v>75</v>
      </c>
      <c r="C27" s="108">
        <v>72</v>
      </c>
      <c r="D27" s="108"/>
      <c r="E27" s="108"/>
      <c r="F27" s="73"/>
      <c r="G27" s="109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10">
        <f t="shared" si="5"/>
      </c>
      <c r="T27" s="111"/>
      <c r="U27" s="112">
        <f t="shared" si="6"/>
      </c>
      <c r="V27" s="108"/>
      <c r="W27" s="108"/>
      <c r="X27" s="108"/>
      <c r="Y27" s="108"/>
      <c r="Z27" s="108"/>
      <c r="AA27" s="110">
        <f t="shared" si="7"/>
      </c>
      <c r="AB27" s="113"/>
      <c r="AC27" s="114">
        <f t="shared" si="8"/>
      </c>
      <c r="AD27" s="115"/>
      <c r="AE27" s="116">
        <f t="shared" si="0"/>
        <v>2749</v>
      </c>
      <c r="AF27" s="117"/>
      <c r="AG27" s="26"/>
      <c r="AQ27" s="273"/>
      <c r="AS27" s="13">
        <v>75</v>
      </c>
      <c r="AT27" s="118">
        <f t="shared" si="9"/>
        <v>0</v>
      </c>
      <c r="AU27" s="119">
        <f t="shared" si="9"/>
        <v>0</v>
      </c>
      <c r="AV27" s="119">
        <f t="shared" si="9"/>
        <v>0</v>
      </c>
      <c r="AW27" s="119">
        <f t="shared" si="9"/>
        <v>0</v>
      </c>
      <c r="AX27" s="119">
        <f t="shared" si="9"/>
        <v>0</v>
      </c>
      <c r="AY27" s="119">
        <f t="shared" si="9"/>
        <v>88</v>
      </c>
      <c r="AZ27" s="119">
        <f t="shared" si="9"/>
        <v>0</v>
      </c>
      <c r="BA27" s="119">
        <f t="shared" si="9"/>
        <v>0</v>
      </c>
      <c r="BB27" s="119">
        <f t="shared" si="9"/>
        <v>206</v>
      </c>
      <c r="BC27" s="119">
        <f t="shared" si="9"/>
        <v>1</v>
      </c>
      <c r="BD27" s="119">
        <f t="shared" si="9"/>
        <v>60</v>
      </c>
      <c r="BE27" s="119">
        <f t="shared" si="9"/>
        <v>0</v>
      </c>
      <c r="BF27" s="120">
        <f t="shared" si="2"/>
        <v>355</v>
      </c>
      <c r="BG27" s="121">
        <f t="shared" si="10"/>
        <v>54</v>
      </c>
      <c r="BH27" s="119">
        <f t="shared" si="11"/>
        <v>0</v>
      </c>
      <c r="BI27" s="119">
        <f t="shared" si="11"/>
        <v>8</v>
      </c>
      <c r="BJ27" s="119">
        <f t="shared" si="11"/>
        <v>0</v>
      </c>
      <c r="BK27" s="119">
        <f t="shared" si="11"/>
        <v>24</v>
      </c>
      <c r="BL27" s="118">
        <f t="shared" si="11"/>
        <v>190</v>
      </c>
      <c r="BM27" s="120">
        <f t="shared" si="3"/>
        <v>276</v>
      </c>
      <c r="BN27" s="118">
        <f t="shared" si="4"/>
        <v>79</v>
      </c>
      <c r="BO27" s="122">
        <f t="shared" si="12"/>
        <v>2749</v>
      </c>
      <c r="BP27" s="271"/>
    </row>
    <row r="28" spans="2:68" ht="25.5" customHeight="1">
      <c r="B28" s="86">
        <v>76</v>
      </c>
      <c r="C28" s="87"/>
      <c r="D28" s="87"/>
      <c r="E28" s="87"/>
      <c r="F28" s="103"/>
      <c r="G28" s="88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9">
        <f t="shared" si="5"/>
      </c>
      <c r="T28" s="90"/>
      <c r="U28" s="91">
        <f t="shared" si="6"/>
      </c>
      <c r="V28" s="87"/>
      <c r="W28" s="87"/>
      <c r="X28" s="87"/>
      <c r="Y28" s="87"/>
      <c r="Z28" s="87"/>
      <c r="AA28" s="89">
        <f t="shared" si="7"/>
      </c>
      <c r="AB28" s="104"/>
      <c r="AC28" s="93">
        <f t="shared" si="8"/>
      </c>
      <c r="AD28" s="94"/>
      <c r="AE28" s="95">
        <f t="shared" si="0"/>
        <v>2828</v>
      </c>
      <c r="AF28" s="96"/>
      <c r="AG28" s="26"/>
      <c r="AQ28" s="241"/>
      <c r="AS28" s="13">
        <v>76</v>
      </c>
      <c r="AT28" s="97">
        <f t="shared" si="9"/>
        <v>0</v>
      </c>
      <c r="AU28" s="98">
        <f t="shared" si="9"/>
        <v>0</v>
      </c>
      <c r="AV28" s="98">
        <f t="shared" si="9"/>
        <v>0</v>
      </c>
      <c r="AW28" s="98">
        <f t="shared" si="9"/>
        <v>0</v>
      </c>
      <c r="AX28" s="98">
        <f t="shared" si="9"/>
        <v>0</v>
      </c>
      <c r="AY28" s="98">
        <f t="shared" si="9"/>
        <v>88</v>
      </c>
      <c r="AZ28" s="98">
        <f t="shared" si="9"/>
        <v>0</v>
      </c>
      <c r="BA28" s="98">
        <f t="shared" si="9"/>
        <v>0</v>
      </c>
      <c r="BB28" s="98">
        <f t="shared" si="9"/>
        <v>206</v>
      </c>
      <c r="BC28" s="98">
        <f t="shared" si="9"/>
        <v>1</v>
      </c>
      <c r="BD28" s="98">
        <f t="shared" si="9"/>
        <v>60</v>
      </c>
      <c r="BE28" s="98">
        <f t="shared" si="9"/>
        <v>0</v>
      </c>
      <c r="BF28" s="99">
        <f t="shared" si="2"/>
        <v>355</v>
      </c>
      <c r="BG28" s="100">
        <f t="shared" si="10"/>
        <v>54</v>
      </c>
      <c r="BH28" s="98">
        <f t="shared" si="11"/>
        <v>0</v>
      </c>
      <c r="BI28" s="98">
        <f t="shared" si="11"/>
        <v>8</v>
      </c>
      <c r="BJ28" s="98">
        <f t="shared" si="11"/>
        <v>0</v>
      </c>
      <c r="BK28" s="98">
        <f t="shared" si="11"/>
        <v>24</v>
      </c>
      <c r="BL28" s="97">
        <f t="shared" si="11"/>
        <v>190</v>
      </c>
      <c r="BM28" s="101">
        <f t="shared" si="3"/>
        <v>276</v>
      </c>
      <c r="BN28" s="97">
        <f t="shared" si="4"/>
        <v>79</v>
      </c>
      <c r="BO28" s="102">
        <f t="shared" si="12"/>
        <v>2828</v>
      </c>
      <c r="BP28" s="271"/>
    </row>
    <row r="29" spans="2:68" ht="25.5" customHeight="1">
      <c r="B29" s="86">
        <v>77</v>
      </c>
      <c r="C29" s="87"/>
      <c r="D29" s="87"/>
      <c r="E29" s="87"/>
      <c r="F29" s="103"/>
      <c r="G29" s="88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9">
        <f t="shared" si="5"/>
      </c>
      <c r="T29" s="90"/>
      <c r="U29" s="91">
        <f t="shared" si="6"/>
      </c>
      <c r="V29" s="87"/>
      <c r="W29" s="87"/>
      <c r="X29" s="87"/>
      <c r="Y29" s="87"/>
      <c r="Z29" s="87"/>
      <c r="AA29" s="89">
        <f t="shared" si="7"/>
      </c>
      <c r="AB29" s="104"/>
      <c r="AC29" s="93">
        <f t="shared" si="8"/>
      </c>
      <c r="AD29" s="94"/>
      <c r="AE29" s="95">
        <f t="shared" si="0"/>
        <v>2907</v>
      </c>
      <c r="AF29" s="96"/>
      <c r="AG29" s="26"/>
      <c r="AQ29" s="241"/>
      <c r="AS29" s="13">
        <v>77</v>
      </c>
      <c r="AT29" s="97">
        <f aca="true" t="shared" si="13" ref="AT29:BE31">IF(G29="",AT28,G29)</f>
        <v>0</v>
      </c>
      <c r="AU29" s="98">
        <f t="shared" si="13"/>
        <v>0</v>
      </c>
      <c r="AV29" s="98">
        <f t="shared" si="13"/>
        <v>0</v>
      </c>
      <c r="AW29" s="98">
        <f t="shared" si="13"/>
        <v>0</v>
      </c>
      <c r="AX29" s="98">
        <f t="shared" si="13"/>
        <v>0</v>
      </c>
      <c r="AY29" s="98">
        <f t="shared" si="13"/>
        <v>88</v>
      </c>
      <c r="AZ29" s="98">
        <f t="shared" si="13"/>
        <v>0</v>
      </c>
      <c r="BA29" s="98">
        <f t="shared" si="13"/>
        <v>0</v>
      </c>
      <c r="BB29" s="98">
        <f t="shared" si="13"/>
        <v>206</v>
      </c>
      <c r="BC29" s="98">
        <f t="shared" si="13"/>
        <v>1</v>
      </c>
      <c r="BD29" s="98">
        <f t="shared" si="13"/>
        <v>60</v>
      </c>
      <c r="BE29" s="98">
        <f t="shared" si="13"/>
        <v>0</v>
      </c>
      <c r="BF29" s="99">
        <f t="shared" si="2"/>
        <v>355</v>
      </c>
      <c r="BG29" s="100">
        <f t="shared" si="10"/>
        <v>54</v>
      </c>
      <c r="BH29" s="98">
        <f aca="true" t="shared" si="14" ref="BH29:BL31">IF(V29="",BH28,V29)</f>
        <v>0</v>
      </c>
      <c r="BI29" s="98">
        <f t="shared" si="14"/>
        <v>8</v>
      </c>
      <c r="BJ29" s="98">
        <f t="shared" si="14"/>
        <v>0</v>
      </c>
      <c r="BK29" s="98">
        <f t="shared" si="14"/>
        <v>24</v>
      </c>
      <c r="BL29" s="97">
        <f t="shared" si="14"/>
        <v>190</v>
      </c>
      <c r="BM29" s="101">
        <f t="shared" si="3"/>
        <v>276</v>
      </c>
      <c r="BN29" s="97">
        <f t="shared" si="4"/>
        <v>79</v>
      </c>
      <c r="BO29" s="102">
        <f t="shared" si="12"/>
        <v>2907</v>
      </c>
      <c r="BP29" s="271"/>
    </row>
    <row r="30" spans="2:68" ht="25.5" customHeight="1">
      <c r="B30" s="86">
        <v>78</v>
      </c>
      <c r="C30" s="87"/>
      <c r="D30" s="87"/>
      <c r="E30" s="87"/>
      <c r="F30" s="103"/>
      <c r="G30" s="88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9">
        <f t="shared" si="5"/>
      </c>
      <c r="T30" s="90"/>
      <c r="U30" s="91">
        <f t="shared" si="6"/>
      </c>
      <c r="V30" s="87"/>
      <c r="W30" s="87"/>
      <c r="X30" s="87"/>
      <c r="Y30" s="87"/>
      <c r="Z30" s="87"/>
      <c r="AA30" s="89">
        <f t="shared" si="7"/>
      </c>
      <c r="AB30" s="104"/>
      <c r="AC30" s="93">
        <f t="shared" si="8"/>
      </c>
      <c r="AD30" s="94"/>
      <c r="AE30" s="95">
        <f t="shared" si="0"/>
        <v>2986</v>
      </c>
      <c r="AF30" s="96"/>
      <c r="AG30" s="26"/>
      <c r="AQ30" s="274"/>
      <c r="AS30" s="13">
        <v>78</v>
      </c>
      <c r="AT30" s="97">
        <f t="shared" si="13"/>
        <v>0</v>
      </c>
      <c r="AU30" s="98">
        <f t="shared" si="13"/>
        <v>0</v>
      </c>
      <c r="AV30" s="98">
        <f t="shared" si="13"/>
        <v>0</v>
      </c>
      <c r="AW30" s="98">
        <f t="shared" si="13"/>
        <v>0</v>
      </c>
      <c r="AX30" s="98">
        <f t="shared" si="13"/>
        <v>0</v>
      </c>
      <c r="AY30" s="98">
        <f t="shared" si="13"/>
        <v>88</v>
      </c>
      <c r="AZ30" s="98">
        <f t="shared" si="13"/>
        <v>0</v>
      </c>
      <c r="BA30" s="98">
        <f t="shared" si="13"/>
        <v>0</v>
      </c>
      <c r="BB30" s="98">
        <f t="shared" si="13"/>
        <v>206</v>
      </c>
      <c r="BC30" s="98">
        <f t="shared" si="13"/>
        <v>1</v>
      </c>
      <c r="BD30" s="98">
        <f t="shared" si="13"/>
        <v>60</v>
      </c>
      <c r="BE30" s="98">
        <f t="shared" si="13"/>
        <v>0</v>
      </c>
      <c r="BF30" s="99">
        <f t="shared" si="2"/>
        <v>355</v>
      </c>
      <c r="BG30" s="100">
        <f t="shared" si="10"/>
        <v>54</v>
      </c>
      <c r="BH30" s="98">
        <f t="shared" si="14"/>
        <v>0</v>
      </c>
      <c r="BI30" s="98">
        <f t="shared" si="14"/>
        <v>8</v>
      </c>
      <c r="BJ30" s="98">
        <f t="shared" si="14"/>
        <v>0</v>
      </c>
      <c r="BK30" s="98">
        <f t="shared" si="14"/>
        <v>24</v>
      </c>
      <c r="BL30" s="97">
        <f t="shared" si="14"/>
        <v>190</v>
      </c>
      <c r="BM30" s="101">
        <f t="shared" si="3"/>
        <v>276</v>
      </c>
      <c r="BN30" s="97">
        <f t="shared" si="4"/>
        <v>79</v>
      </c>
      <c r="BO30" s="102">
        <f t="shared" si="12"/>
        <v>2986</v>
      </c>
      <c r="BP30" s="271"/>
    </row>
    <row r="31" spans="2:68" ht="25.5" customHeight="1" thickBot="1">
      <c r="B31" s="123">
        <v>79</v>
      </c>
      <c r="C31" s="87">
        <v>76</v>
      </c>
      <c r="D31" s="87"/>
      <c r="E31" s="87"/>
      <c r="F31" s="103"/>
      <c r="G31" s="88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9">
        <f t="shared" si="5"/>
      </c>
      <c r="T31" s="90"/>
      <c r="U31" s="91">
        <f t="shared" si="6"/>
      </c>
      <c r="V31" s="87"/>
      <c r="W31" s="87"/>
      <c r="X31" s="87"/>
      <c r="Y31" s="87"/>
      <c r="Z31" s="87"/>
      <c r="AA31" s="89">
        <f t="shared" si="7"/>
      </c>
      <c r="AB31" s="104"/>
      <c r="AC31" s="93">
        <f t="shared" si="8"/>
      </c>
      <c r="AD31" s="94"/>
      <c r="AE31" s="95">
        <f t="shared" si="0"/>
        <v>3065</v>
      </c>
      <c r="AF31" s="96"/>
      <c r="AG31" s="26"/>
      <c r="AS31" s="13">
        <v>79</v>
      </c>
      <c r="AT31" s="124">
        <f t="shared" si="13"/>
        <v>0</v>
      </c>
      <c r="AU31" s="125">
        <f t="shared" si="13"/>
        <v>0</v>
      </c>
      <c r="AV31" s="125">
        <f t="shared" si="13"/>
        <v>0</v>
      </c>
      <c r="AW31" s="125">
        <f t="shared" si="13"/>
        <v>0</v>
      </c>
      <c r="AX31" s="125">
        <f t="shared" si="13"/>
        <v>0</v>
      </c>
      <c r="AY31" s="125">
        <f t="shared" si="13"/>
        <v>88</v>
      </c>
      <c r="AZ31" s="125">
        <f t="shared" si="13"/>
        <v>0</v>
      </c>
      <c r="BA31" s="125">
        <f t="shared" si="13"/>
        <v>0</v>
      </c>
      <c r="BB31" s="125">
        <f t="shared" si="13"/>
        <v>206</v>
      </c>
      <c r="BC31" s="125">
        <f t="shared" si="13"/>
        <v>1</v>
      </c>
      <c r="BD31" s="125">
        <f t="shared" si="13"/>
        <v>60</v>
      </c>
      <c r="BE31" s="125">
        <f t="shared" si="13"/>
        <v>0</v>
      </c>
      <c r="BF31" s="126">
        <f t="shared" si="2"/>
        <v>355</v>
      </c>
      <c r="BG31" s="106">
        <f t="shared" si="10"/>
        <v>54</v>
      </c>
      <c r="BH31" s="125">
        <f t="shared" si="14"/>
        <v>0</v>
      </c>
      <c r="BI31" s="125">
        <f t="shared" si="14"/>
        <v>8</v>
      </c>
      <c r="BJ31" s="125">
        <f t="shared" si="14"/>
        <v>0</v>
      </c>
      <c r="BK31" s="125">
        <f t="shared" si="14"/>
        <v>24</v>
      </c>
      <c r="BL31" s="124">
        <f t="shared" si="14"/>
        <v>190</v>
      </c>
      <c r="BM31" s="127">
        <f t="shared" si="3"/>
        <v>276</v>
      </c>
      <c r="BN31" s="124">
        <f t="shared" si="4"/>
        <v>79</v>
      </c>
      <c r="BO31" s="128">
        <f t="shared" si="12"/>
        <v>3065</v>
      </c>
      <c r="BP31" s="271"/>
    </row>
    <row r="32" spans="2:68" ht="25.5" customHeight="1" thickBot="1">
      <c r="B32" s="129" t="s">
        <v>78</v>
      </c>
      <c r="C32" s="23"/>
      <c r="D32" s="23"/>
      <c r="E32" s="23"/>
      <c r="F32" s="23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>
        <f>IF(BF32=0,"",BF32)</f>
        <v>8912</v>
      </c>
      <c r="T32" s="133"/>
      <c r="U32" s="130"/>
      <c r="V32" s="131"/>
      <c r="W32" s="131"/>
      <c r="X32" s="131"/>
      <c r="Y32" s="131"/>
      <c r="Z32" s="131"/>
      <c r="AA32" s="132">
        <f>IF(BM32=0,"",BM32)</f>
        <v>6747</v>
      </c>
      <c r="AB32" s="133"/>
      <c r="AC32" s="130"/>
      <c r="AD32" s="131"/>
      <c r="AE32" s="131"/>
      <c r="AF32" s="131"/>
      <c r="AR32" s="24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134">
        <f>SUM(BF12:BF31)</f>
        <v>8912</v>
      </c>
      <c r="BG32" s="80"/>
      <c r="BH32" s="252"/>
      <c r="BI32" s="252"/>
      <c r="BJ32" s="252"/>
      <c r="BK32" s="252"/>
      <c r="BL32" s="135"/>
      <c r="BM32" s="134">
        <f>SUM(BM12:BM31)</f>
        <v>6747</v>
      </c>
      <c r="BN32" s="136"/>
      <c r="BO32" s="252"/>
      <c r="BP32" s="252"/>
    </row>
    <row r="33" spans="2:70" ht="7.5" customHeight="1">
      <c r="B33" s="137"/>
      <c r="C33" s="137"/>
      <c r="D33" s="138"/>
      <c r="E33" s="137"/>
      <c r="F33" s="138"/>
      <c r="K33" s="17"/>
      <c r="S33" s="137"/>
      <c r="T33" s="137"/>
      <c r="AA33" s="137"/>
      <c r="AB33" s="137"/>
      <c r="AR33" s="242"/>
      <c r="BR33" s="275"/>
    </row>
    <row r="34" spans="4:70" ht="9.75" customHeight="1">
      <c r="D34" s="17"/>
      <c r="F34" s="17"/>
      <c r="G34" s="139" t="s">
        <v>224</v>
      </c>
      <c r="K34" s="17"/>
      <c r="AF34" s="139"/>
      <c r="AR34" s="242"/>
      <c r="BR34" s="275"/>
    </row>
    <row r="35" spans="7:45" ht="10.5" customHeight="1">
      <c r="G35" s="139" t="s">
        <v>237</v>
      </c>
      <c r="J35" s="17"/>
      <c r="AQ35" s="276"/>
      <c r="AR35" s="276"/>
      <c r="AS35" s="277"/>
    </row>
    <row r="36" spans="7:30" ht="10.5" customHeight="1">
      <c r="G36" s="139" t="s">
        <v>225</v>
      </c>
      <c r="AD36" s="17"/>
    </row>
    <row r="37" ht="4.5" customHeight="1"/>
    <row r="40" spans="28:32" ht="12.75">
      <c r="AB40" s="17"/>
      <c r="AF40" s="143"/>
    </row>
  </sheetData>
  <sheetProtection sheet="1"/>
  <mergeCells count="2">
    <mergeCell ref="O5:R5"/>
    <mergeCell ref="P6:R6"/>
  </mergeCells>
  <printOptions/>
  <pageMargins left="0.7086614173228347" right="0.2755905511811024" top="0.5511811023622047" bottom="0.3937007874015748" header="0.3937007874015748" footer="0.2755905511811024"/>
  <pageSetup firstPageNumber="6" useFirstPageNumber="1" horizontalDpi="600" verticalDpi="600" orientation="landscape" paperSize="8" r:id="rId2"/>
  <headerFooter alignWithMargins="0">
    <oddHeader>&amp;R&amp;"ＭＳ 明朝,標準"&amp;8［定年後の家計プラン］</oddHeader>
    <oddFooter>&amp;C&amp;"ＭＳ 明朝,標準"&amp;12-&amp;11 &amp;P&amp;12 -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F40"/>
  <sheetViews>
    <sheetView zoomScale="85" zoomScaleNormal="85" zoomScalePageLayoutView="0" workbookViewId="0" topLeftCell="A1">
      <selection activeCell="G20" sqref="G20"/>
    </sheetView>
  </sheetViews>
  <sheetFormatPr defaultColWidth="9" defaultRowHeight="14.25"/>
  <cols>
    <col min="1" max="1" width="1.203125" style="13" customWidth="1"/>
    <col min="2" max="2" width="5.69921875" style="13" customWidth="1"/>
    <col min="3" max="3" width="5.3984375" style="13" customWidth="1"/>
    <col min="4" max="5" width="4.69921875" style="13" customWidth="1"/>
    <col min="6" max="6" width="8.296875" style="13" customWidth="1"/>
    <col min="7" max="13" width="6.69921875" style="13" customWidth="1"/>
    <col min="14" max="14" width="7.296875" style="13" customWidth="1"/>
    <col min="15" max="15" width="9" style="13" customWidth="1"/>
    <col min="16" max="17" width="8.8984375" style="13" customWidth="1"/>
    <col min="18" max="18" width="7.3984375" style="13" customWidth="1"/>
    <col min="19" max="19" width="7.69921875" style="13" customWidth="1"/>
    <col min="20" max="20" width="1.796875" style="13" customWidth="1"/>
    <col min="21" max="21" width="9.09765625" style="13" customWidth="1"/>
    <col min="22" max="22" width="6.69921875" style="13" customWidth="1"/>
    <col min="23" max="23" width="7" style="13" customWidth="1"/>
    <col min="24" max="24" width="6.69921875" style="13" customWidth="1"/>
    <col min="25" max="25" width="8.09765625" style="13" customWidth="1"/>
    <col min="26" max="27" width="7.69921875" style="13" customWidth="1"/>
    <col min="28" max="28" width="1.796875" style="13" customWidth="1"/>
    <col min="29" max="29" width="7.19921875" style="13" customWidth="1"/>
    <col min="30" max="30" width="1.69921875" style="13" customWidth="1"/>
    <col min="31" max="31" width="8.296875" style="13" customWidth="1"/>
    <col min="32" max="32" width="1.8984375" style="13" customWidth="1"/>
    <col min="33" max="34" width="1" style="13" customWidth="1"/>
    <col min="35" max="35" width="0.6953125" style="13" customWidth="1"/>
    <col min="36" max="36" width="0.796875" style="13" customWidth="1"/>
    <col min="37" max="38" width="0.6953125" style="13" customWidth="1"/>
    <col min="39" max="41" width="0.796875" style="13" customWidth="1"/>
    <col min="42" max="42" width="0.8984375" style="13" customWidth="1"/>
    <col min="43" max="44" width="7.19921875" style="13" customWidth="1"/>
    <col min="45" max="45" width="6.69921875" style="13" customWidth="1"/>
    <col min="46" max="46" width="4.8984375" style="13" customWidth="1"/>
    <col min="47" max="47" width="4.69921875" style="13" customWidth="1"/>
    <col min="48" max="50" width="6.69921875" style="13" customWidth="1"/>
    <col min="51" max="51" width="6.09765625" style="13" customWidth="1"/>
    <col min="52" max="53" width="6.69921875" style="13" customWidth="1"/>
    <col min="54" max="54" width="6.3984375" style="13" customWidth="1"/>
    <col min="55" max="67" width="6.69921875" style="13" customWidth="1"/>
    <col min="68" max="68" width="11.19921875" style="13" customWidth="1"/>
    <col min="69" max="69" width="9" style="13" customWidth="1"/>
    <col min="70" max="70" width="10" style="13" customWidth="1"/>
    <col min="71" max="72" width="9" style="13" customWidth="1"/>
    <col min="73" max="73" width="12.296875" style="13" customWidth="1"/>
    <col min="74" max="82" width="9" style="13" customWidth="1"/>
    <col min="83" max="83" width="2.69921875" style="13" customWidth="1"/>
    <col min="84" max="16384" width="9" style="13" customWidth="1"/>
  </cols>
  <sheetData>
    <row r="1" ht="3.75" customHeight="1"/>
    <row r="2" spans="2:29" ht="20.25" customHeight="1">
      <c r="B2" s="14" t="s">
        <v>226</v>
      </c>
      <c r="L2" s="235"/>
      <c r="Y2" s="16" t="s">
        <v>233</v>
      </c>
      <c r="AC2" s="17"/>
    </row>
    <row r="3" ht="13.5" customHeight="1" thickBot="1"/>
    <row r="4" spans="2:45" ht="24.75" customHeight="1" thickBot="1">
      <c r="B4" s="20" t="s">
        <v>0</v>
      </c>
      <c r="C4" s="21"/>
      <c r="D4" s="21"/>
      <c r="E4" s="21"/>
      <c r="F4" s="21"/>
      <c r="G4" s="20" t="s">
        <v>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 t="s">
        <v>2</v>
      </c>
      <c r="V4" s="23"/>
      <c r="W4" s="23"/>
      <c r="X4" s="23"/>
      <c r="Y4" s="23"/>
      <c r="Z4" s="23"/>
      <c r="AA4" s="23"/>
      <c r="AB4" s="23"/>
      <c r="AC4" s="24"/>
      <c r="AD4" s="23"/>
      <c r="AE4" s="25" t="s">
        <v>152</v>
      </c>
      <c r="AF4" s="21"/>
      <c r="AG4" s="26"/>
      <c r="AQ4" s="236"/>
      <c r="AS4" s="17"/>
    </row>
    <row r="5" spans="2:54" ht="24.75" customHeight="1">
      <c r="B5" s="20" t="s">
        <v>3</v>
      </c>
      <c r="C5" s="21"/>
      <c r="D5" s="21"/>
      <c r="E5" s="21"/>
      <c r="F5" s="27"/>
      <c r="G5" s="20" t="s">
        <v>4</v>
      </c>
      <c r="H5" s="21"/>
      <c r="I5" s="27" t="s">
        <v>5</v>
      </c>
      <c r="J5" s="27" t="s">
        <v>6</v>
      </c>
      <c r="K5" s="237" t="s">
        <v>218</v>
      </c>
      <c r="L5" s="21"/>
      <c r="M5" s="238" t="s">
        <v>7</v>
      </c>
      <c r="N5" s="27" t="s">
        <v>176</v>
      </c>
      <c r="O5" s="346" t="s">
        <v>238</v>
      </c>
      <c r="P5" s="347"/>
      <c r="Q5" s="347"/>
      <c r="R5" s="348"/>
      <c r="S5" s="20" t="s">
        <v>8</v>
      </c>
      <c r="T5" s="23"/>
      <c r="U5" s="29" t="s">
        <v>9</v>
      </c>
      <c r="V5" s="27" t="s">
        <v>10</v>
      </c>
      <c r="W5" s="28" t="s">
        <v>11</v>
      </c>
      <c r="X5" s="21"/>
      <c r="Y5" s="239" t="s">
        <v>153</v>
      </c>
      <c r="Z5" s="27" t="s">
        <v>12</v>
      </c>
      <c r="AA5" s="20" t="s">
        <v>13</v>
      </c>
      <c r="AB5" s="23"/>
      <c r="AC5" s="30" t="s">
        <v>14</v>
      </c>
      <c r="AD5" s="240"/>
      <c r="AE5" s="31" t="s">
        <v>15</v>
      </c>
      <c r="AF5" s="240"/>
      <c r="AG5" s="26"/>
      <c r="AQ5" s="241"/>
      <c r="AT5" s="242"/>
      <c r="AU5" s="242"/>
      <c r="AY5" s="243"/>
      <c r="BB5" s="243"/>
    </row>
    <row r="6" spans="2:110" ht="29.25" customHeight="1">
      <c r="B6" s="32" t="s">
        <v>16</v>
      </c>
      <c r="C6" s="33" t="s">
        <v>17</v>
      </c>
      <c r="D6" s="33" t="s">
        <v>18</v>
      </c>
      <c r="E6" s="33" t="s">
        <v>18</v>
      </c>
      <c r="F6" s="34" t="s">
        <v>19</v>
      </c>
      <c r="G6" s="32" t="s">
        <v>20</v>
      </c>
      <c r="H6" s="33" t="s">
        <v>21</v>
      </c>
      <c r="I6" s="35" t="s">
        <v>22</v>
      </c>
      <c r="J6" s="244" t="s">
        <v>23</v>
      </c>
      <c r="K6" s="244" t="s">
        <v>219</v>
      </c>
      <c r="L6" s="245" t="s">
        <v>154</v>
      </c>
      <c r="M6" s="35" t="s">
        <v>24</v>
      </c>
      <c r="N6" s="246" t="s">
        <v>239</v>
      </c>
      <c r="O6" s="214" t="s">
        <v>174</v>
      </c>
      <c r="P6" s="349" t="s">
        <v>240</v>
      </c>
      <c r="Q6" s="350"/>
      <c r="R6" s="351"/>
      <c r="S6" s="36" t="s">
        <v>25</v>
      </c>
      <c r="T6" s="240"/>
      <c r="U6" s="37" t="s">
        <v>26</v>
      </c>
      <c r="V6" s="35"/>
      <c r="W6" s="38" t="s">
        <v>27</v>
      </c>
      <c r="X6" s="39" t="s">
        <v>28</v>
      </c>
      <c r="Y6" s="40" t="s">
        <v>155</v>
      </c>
      <c r="Z6" s="35" t="s">
        <v>29</v>
      </c>
      <c r="AA6" s="36" t="s">
        <v>25</v>
      </c>
      <c r="AB6" s="240"/>
      <c r="AC6" s="30"/>
      <c r="AD6" s="247"/>
      <c r="AE6" s="41" t="s">
        <v>30</v>
      </c>
      <c r="AF6" s="42"/>
      <c r="AG6" s="26"/>
      <c r="AQ6" s="241"/>
      <c r="AT6" s="242"/>
      <c r="AU6" s="242"/>
      <c r="AY6" s="243"/>
      <c r="BB6" s="243"/>
      <c r="DF6" s="13">
        <f>IF('計算表   '!AA32="",0)</f>
        <v>0</v>
      </c>
    </row>
    <row r="7" spans="2:54" ht="27.75" customHeight="1" thickBot="1">
      <c r="B7" s="43" t="s">
        <v>31</v>
      </c>
      <c r="C7" s="34" t="s">
        <v>32</v>
      </c>
      <c r="D7" s="35"/>
      <c r="E7" s="35"/>
      <c r="F7" s="35"/>
      <c r="G7" s="30"/>
      <c r="H7" s="35"/>
      <c r="I7" s="35" t="s">
        <v>33</v>
      </c>
      <c r="J7" s="248" t="s">
        <v>34</v>
      </c>
      <c r="K7" s="249" t="s">
        <v>35</v>
      </c>
      <c r="L7" s="250" t="s">
        <v>36</v>
      </c>
      <c r="M7" s="35"/>
      <c r="N7" s="332" t="s">
        <v>241</v>
      </c>
      <c r="O7" s="333" t="s">
        <v>175</v>
      </c>
      <c r="P7" s="334" t="s">
        <v>242</v>
      </c>
      <c r="Q7" s="335" t="s">
        <v>243</v>
      </c>
      <c r="R7" s="336" t="s">
        <v>244</v>
      </c>
      <c r="S7" s="30"/>
      <c r="T7" s="247"/>
      <c r="U7" s="44" t="s">
        <v>37</v>
      </c>
      <c r="V7" s="35"/>
      <c r="W7" s="45" t="s">
        <v>38</v>
      </c>
      <c r="X7" s="35"/>
      <c r="Y7" s="46" t="s">
        <v>156</v>
      </c>
      <c r="Z7" s="35"/>
      <c r="AA7" s="30"/>
      <c r="AB7" s="247"/>
      <c r="AC7" s="30"/>
      <c r="AD7" s="247"/>
      <c r="AE7" s="251"/>
      <c r="AF7" s="252"/>
      <c r="AG7" s="26"/>
      <c r="AQ7" s="253"/>
      <c r="AY7" s="243"/>
      <c r="BB7" s="243"/>
    </row>
    <row r="8" spans="2:54" ht="17.25" customHeight="1">
      <c r="B8" s="47"/>
      <c r="C8" s="34" t="s">
        <v>39</v>
      </c>
      <c r="D8" s="48"/>
      <c r="E8" s="48"/>
      <c r="F8" s="48"/>
      <c r="G8" s="24" t="s">
        <v>40</v>
      </c>
      <c r="H8" s="27" t="s">
        <v>41</v>
      </c>
      <c r="I8" s="27" t="s">
        <v>42</v>
      </c>
      <c r="J8" s="27" t="s">
        <v>43</v>
      </c>
      <c r="K8" s="27" t="s">
        <v>44</v>
      </c>
      <c r="L8" s="254" t="s">
        <v>45</v>
      </c>
      <c r="M8" s="27" t="s">
        <v>46</v>
      </c>
      <c r="N8" s="27" t="s">
        <v>47</v>
      </c>
      <c r="O8" s="255" t="s">
        <v>235</v>
      </c>
      <c r="P8" s="256" t="s">
        <v>48</v>
      </c>
      <c r="Q8" s="256" t="s">
        <v>196</v>
      </c>
      <c r="R8" s="256" t="s">
        <v>49</v>
      </c>
      <c r="S8" s="49" t="s">
        <v>50</v>
      </c>
      <c r="T8" s="50"/>
      <c r="U8" s="24" t="s">
        <v>51</v>
      </c>
      <c r="V8" s="27" t="s">
        <v>52</v>
      </c>
      <c r="W8" s="27" t="s">
        <v>53</v>
      </c>
      <c r="X8" s="27" t="s">
        <v>54</v>
      </c>
      <c r="Y8" s="27" t="s">
        <v>55</v>
      </c>
      <c r="Z8" s="27" t="s">
        <v>56</v>
      </c>
      <c r="AA8" s="49" t="s">
        <v>57</v>
      </c>
      <c r="AB8" s="50"/>
      <c r="AC8" s="49" t="s">
        <v>58</v>
      </c>
      <c r="AD8" s="50"/>
      <c r="AE8" s="51" t="s">
        <v>59</v>
      </c>
      <c r="AF8" s="50"/>
      <c r="AG8" s="26"/>
      <c r="AQ8" s="241"/>
      <c r="AY8" s="252"/>
      <c r="BB8" s="252"/>
    </row>
    <row r="9" spans="2:54" ht="27" customHeight="1" thickBot="1">
      <c r="B9" s="47"/>
      <c r="C9" s="34"/>
      <c r="D9" s="48"/>
      <c r="E9" s="48"/>
      <c r="F9" s="48"/>
      <c r="G9" s="257" t="s">
        <v>60</v>
      </c>
      <c r="H9" s="52" t="s">
        <v>60</v>
      </c>
      <c r="I9" s="52" t="s">
        <v>60</v>
      </c>
      <c r="J9" s="52" t="s">
        <v>60</v>
      </c>
      <c r="K9" s="52" t="s">
        <v>60</v>
      </c>
      <c r="L9" s="258" t="s">
        <v>220</v>
      </c>
      <c r="M9" s="258" t="s">
        <v>220</v>
      </c>
      <c r="N9" s="259" t="s">
        <v>157</v>
      </c>
      <c r="O9" s="337" t="s">
        <v>245</v>
      </c>
      <c r="P9" s="259" t="s">
        <v>246</v>
      </c>
      <c r="Q9" s="259" t="s">
        <v>246</v>
      </c>
      <c r="R9" s="259" t="s">
        <v>246</v>
      </c>
      <c r="S9" s="260" t="s">
        <v>61</v>
      </c>
      <c r="T9" s="261"/>
      <c r="U9" s="53" t="s">
        <v>62</v>
      </c>
      <c r="V9" s="52" t="s">
        <v>60</v>
      </c>
      <c r="W9" s="52" t="s">
        <v>60</v>
      </c>
      <c r="X9" s="52" t="s">
        <v>60</v>
      </c>
      <c r="Y9" s="52" t="s">
        <v>60</v>
      </c>
      <c r="Z9" s="52" t="s">
        <v>60</v>
      </c>
      <c r="AA9" s="262" t="s">
        <v>63</v>
      </c>
      <c r="AB9" s="261"/>
      <c r="AC9" s="54"/>
      <c r="AD9" s="261"/>
      <c r="AE9" s="55"/>
      <c r="AF9" s="261"/>
      <c r="AG9" s="26"/>
      <c r="AQ9" s="241"/>
      <c r="AY9" s="252"/>
      <c r="BB9" s="252"/>
    </row>
    <row r="10" spans="2:67" ht="29.25" customHeight="1" thickBot="1">
      <c r="B10" s="47"/>
      <c r="C10" s="48"/>
      <c r="D10" s="48"/>
      <c r="E10" s="48"/>
      <c r="F10" s="48"/>
      <c r="G10" s="263" t="s">
        <v>197</v>
      </c>
      <c r="H10" s="56" t="s">
        <v>197</v>
      </c>
      <c r="I10" s="56" t="s">
        <v>198</v>
      </c>
      <c r="J10" s="56" t="s">
        <v>199</v>
      </c>
      <c r="K10" s="56" t="s">
        <v>200</v>
      </c>
      <c r="L10" s="264" t="s">
        <v>236</v>
      </c>
      <c r="M10" s="265" t="s">
        <v>221</v>
      </c>
      <c r="N10" s="338"/>
      <c r="O10" s="339" t="s">
        <v>247</v>
      </c>
      <c r="P10" s="341"/>
      <c r="Q10" s="340"/>
      <c r="R10" s="341"/>
      <c r="S10" s="57" t="s">
        <v>64</v>
      </c>
      <c r="T10" s="266"/>
      <c r="U10" s="58" t="s">
        <v>222</v>
      </c>
      <c r="V10" s="56" t="s">
        <v>201</v>
      </c>
      <c r="W10" s="56" t="s">
        <v>202</v>
      </c>
      <c r="X10" s="56" t="s">
        <v>203</v>
      </c>
      <c r="Y10" s="56" t="s">
        <v>204</v>
      </c>
      <c r="Z10" s="56" t="s">
        <v>223</v>
      </c>
      <c r="AA10" s="57" t="s">
        <v>64</v>
      </c>
      <c r="AB10" s="266"/>
      <c r="AC10" s="59" t="s">
        <v>65</v>
      </c>
      <c r="AD10" s="266"/>
      <c r="AE10" s="60"/>
      <c r="AF10" s="61"/>
      <c r="AG10" s="26"/>
      <c r="AQ10" s="241"/>
      <c r="BO10" s="62">
        <f>AE7</f>
        <v>0</v>
      </c>
    </row>
    <row r="11" spans="2:43" ht="14.25" customHeight="1" thickBot="1">
      <c r="B11" s="63" t="s">
        <v>66</v>
      </c>
      <c r="C11" s="64" t="s">
        <v>67</v>
      </c>
      <c r="D11" s="64" t="s">
        <v>68</v>
      </c>
      <c r="E11" s="64" t="s">
        <v>68</v>
      </c>
      <c r="F11" s="65"/>
      <c r="G11" s="66" t="s">
        <v>69</v>
      </c>
      <c r="H11" s="64" t="s">
        <v>69</v>
      </c>
      <c r="I11" s="64" t="s">
        <v>69</v>
      </c>
      <c r="J11" s="64" t="s">
        <v>69</v>
      </c>
      <c r="K11" s="64" t="s">
        <v>227</v>
      </c>
      <c r="L11" s="64" t="s">
        <v>69</v>
      </c>
      <c r="M11" s="64" t="s">
        <v>69</v>
      </c>
      <c r="N11" s="64" t="s">
        <v>70</v>
      </c>
      <c r="O11" s="64" t="s">
        <v>70</v>
      </c>
      <c r="P11" s="64" t="s">
        <v>70</v>
      </c>
      <c r="Q11" s="64" t="s">
        <v>70</v>
      </c>
      <c r="R11" s="64" t="s">
        <v>70</v>
      </c>
      <c r="S11" s="67" t="s">
        <v>71</v>
      </c>
      <c r="T11" s="68" t="s">
        <v>72</v>
      </c>
      <c r="U11" s="66" t="s">
        <v>73</v>
      </c>
      <c r="V11" s="64" t="s">
        <v>69</v>
      </c>
      <c r="W11" s="64" t="s">
        <v>69</v>
      </c>
      <c r="X11" s="64" t="s">
        <v>69</v>
      </c>
      <c r="Y11" s="64" t="s">
        <v>74</v>
      </c>
      <c r="Z11" s="64" t="s">
        <v>74</v>
      </c>
      <c r="AA11" s="63" t="s">
        <v>75</v>
      </c>
      <c r="AB11" s="68" t="s">
        <v>72</v>
      </c>
      <c r="AC11" s="66" t="s">
        <v>71</v>
      </c>
      <c r="AD11" s="69" t="s">
        <v>72</v>
      </c>
      <c r="AE11" s="70" t="s">
        <v>73</v>
      </c>
      <c r="AF11" s="69"/>
      <c r="AG11" s="26"/>
      <c r="AQ11" s="267"/>
    </row>
    <row r="12" spans="2:68" ht="25.5" customHeight="1">
      <c r="B12" s="71">
        <v>60</v>
      </c>
      <c r="C12" s="72"/>
      <c r="D12" s="72"/>
      <c r="E12" s="72"/>
      <c r="F12" s="73"/>
      <c r="G12" s="74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5">
        <f>IF(BF12=0,"",BF12)</f>
      </c>
      <c r="T12" s="76"/>
      <c r="U12" s="140">
        <f>IF(BG12=0,"",BG12)</f>
      </c>
      <c r="V12" s="72"/>
      <c r="W12" s="72"/>
      <c r="X12" s="72"/>
      <c r="Y12" s="72"/>
      <c r="Z12" s="72"/>
      <c r="AA12" s="77">
        <f>IF(BM12=0,"",BM12)</f>
      </c>
      <c r="AB12" s="269"/>
      <c r="AC12" s="78">
        <f>IF(BN12=0,"",BN12)</f>
      </c>
      <c r="AD12" s="270"/>
      <c r="AE12" s="79">
        <f aca="true" t="shared" si="0" ref="AE12:AE31">IF(BO12=0,"",BO12)</f>
      </c>
      <c r="AF12" s="271"/>
      <c r="AG12" s="26"/>
      <c r="AQ12" s="241"/>
      <c r="AS12" s="13">
        <v>60</v>
      </c>
      <c r="AT12" s="80">
        <f aca="true" t="shared" si="1" ref="AT12:BE12">G12</f>
        <v>0</v>
      </c>
      <c r="AU12" s="81">
        <f t="shared" si="1"/>
        <v>0</v>
      </c>
      <c r="AV12" s="81">
        <f t="shared" si="1"/>
        <v>0</v>
      </c>
      <c r="AW12" s="81">
        <f t="shared" si="1"/>
        <v>0</v>
      </c>
      <c r="AX12" s="81">
        <f t="shared" si="1"/>
        <v>0</v>
      </c>
      <c r="AY12" s="81">
        <f t="shared" si="1"/>
        <v>0</v>
      </c>
      <c r="AZ12" s="81">
        <f t="shared" si="1"/>
        <v>0</v>
      </c>
      <c r="BA12" s="81">
        <f t="shared" si="1"/>
        <v>0</v>
      </c>
      <c r="BB12" s="81">
        <f t="shared" si="1"/>
        <v>0</v>
      </c>
      <c r="BC12" s="81">
        <f t="shared" si="1"/>
        <v>0</v>
      </c>
      <c r="BD12" s="81">
        <f t="shared" si="1"/>
        <v>0</v>
      </c>
      <c r="BE12" s="82">
        <f t="shared" si="1"/>
        <v>0</v>
      </c>
      <c r="BF12" s="83">
        <f aca="true" t="shared" si="2" ref="BF12:BF31">SUM(AT12:BE12)</f>
        <v>0</v>
      </c>
      <c r="BG12" s="84">
        <f>ROUNDUP(BF12*0.15,0)</f>
        <v>0</v>
      </c>
      <c r="BH12" s="81">
        <f>V12</f>
        <v>0</v>
      </c>
      <c r="BI12" s="81">
        <f>W12</f>
        <v>0</v>
      </c>
      <c r="BJ12" s="81">
        <f>X12</f>
        <v>0</v>
      </c>
      <c r="BK12" s="81">
        <f>Y12</f>
        <v>0</v>
      </c>
      <c r="BL12" s="82">
        <f>Z12</f>
        <v>0</v>
      </c>
      <c r="BM12" s="83">
        <f aca="true" t="shared" si="3" ref="BM12:BM31">SUM(BG12:BL12)</f>
        <v>0</v>
      </c>
      <c r="BN12" s="84">
        <f aca="true" t="shared" si="4" ref="BN12:BN31">BF12-BM12</f>
        <v>0</v>
      </c>
      <c r="BO12" s="85">
        <f>BN12+BO10</f>
        <v>0</v>
      </c>
      <c r="BP12" s="271"/>
    </row>
    <row r="13" spans="2:68" ht="25.5" customHeight="1">
      <c r="B13" s="86">
        <v>61</v>
      </c>
      <c r="C13" s="87"/>
      <c r="D13" s="87"/>
      <c r="E13" s="87"/>
      <c r="F13" s="103"/>
      <c r="G13" s="88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9">
        <f aca="true" t="shared" si="5" ref="S13:S31">IF(BF13=BF12,"",BF13)</f>
      </c>
      <c r="T13" s="90"/>
      <c r="U13" s="141">
        <f aca="true" t="shared" si="6" ref="U13:U31">IF(BG13=BG12,"",BG13)</f>
      </c>
      <c r="V13" s="87"/>
      <c r="W13" s="87"/>
      <c r="X13" s="87"/>
      <c r="Y13" s="87"/>
      <c r="Z13" s="87"/>
      <c r="AA13" s="89">
        <f aca="true" t="shared" si="7" ref="AA13:AA31">IF(BM13=BM12,"",BM13)</f>
      </c>
      <c r="AB13" s="92"/>
      <c r="AC13" s="93">
        <f aca="true" t="shared" si="8" ref="AC13:AC31">IF(BN13=BN12,"",BN13)</f>
      </c>
      <c r="AD13" s="94"/>
      <c r="AE13" s="95">
        <f t="shared" si="0"/>
      </c>
      <c r="AF13" s="96"/>
      <c r="AG13" s="26"/>
      <c r="AQ13" s="241"/>
      <c r="AS13" s="13">
        <v>61</v>
      </c>
      <c r="AT13" s="97">
        <f aca="true" t="shared" si="9" ref="AT13:BE28">IF(G13="",AT12,G13)</f>
        <v>0</v>
      </c>
      <c r="AU13" s="98">
        <f t="shared" si="9"/>
        <v>0</v>
      </c>
      <c r="AV13" s="98">
        <f t="shared" si="9"/>
        <v>0</v>
      </c>
      <c r="AW13" s="98">
        <f t="shared" si="9"/>
        <v>0</v>
      </c>
      <c r="AX13" s="98">
        <f t="shared" si="9"/>
        <v>0</v>
      </c>
      <c r="AY13" s="98">
        <f t="shared" si="9"/>
        <v>0</v>
      </c>
      <c r="AZ13" s="98">
        <f t="shared" si="9"/>
        <v>0</v>
      </c>
      <c r="BA13" s="98">
        <f t="shared" si="9"/>
        <v>0</v>
      </c>
      <c r="BB13" s="98">
        <f t="shared" si="9"/>
        <v>0</v>
      </c>
      <c r="BC13" s="98">
        <f t="shared" si="9"/>
        <v>0</v>
      </c>
      <c r="BD13" s="98">
        <f t="shared" si="9"/>
        <v>0</v>
      </c>
      <c r="BE13" s="98">
        <f t="shared" si="9"/>
        <v>0</v>
      </c>
      <c r="BF13" s="99">
        <f t="shared" si="2"/>
        <v>0</v>
      </c>
      <c r="BG13" s="100">
        <f aca="true" t="shared" si="10" ref="BG13:BG31">ROUNDUP(BF13*0.15,0)</f>
        <v>0</v>
      </c>
      <c r="BH13" s="98">
        <f aca="true" t="shared" si="11" ref="BH13:BL28">IF(V13="",BH12,V13)</f>
        <v>0</v>
      </c>
      <c r="BI13" s="98">
        <f t="shared" si="11"/>
        <v>0</v>
      </c>
      <c r="BJ13" s="98">
        <f t="shared" si="11"/>
        <v>0</v>
      </c>
      <c r="BK13" s="98">
        <f t="shared" si="11"/>
        <v>0</v>
      </c>
      <c r="BL13" s="97">
        <f t="shared" si="11"/>
        <v>0</v>
      </c>
      <c r="BM13" s="101">
        <f t="shared" si="3"/>
        <v>0</v>
      </c>
      <c r="BN13" s="97">
        <f t="shared" si="4"/>
        <v>0</v>
      </c>
      <c r="BO13" s="102">
        <f aca="true" t="shared" si="12" ref="BO13:BO31">BO12+BN13</f>
        <v>0</v>
      </c>
      <c r="BP13" s="271"/>
    </row>
    <row r="14" spans="2:68" ht="25.5" customHeight="1">
      <c r="B14" s="86">
        <v>62</v>
      </c>
      <c r="C14" s="87"/>
      <c r="D14" s="87"/>
      <c r="E14" s="87"/>
      <c r="F14" s="103"/>
      <c r="G14" s="88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9">
        <f t="shared" si="5"/>
      </c>
      <c r="T14" s="90"/>
      <c r="U14" s="141">
        <f t="shared" si="6"/>
      </c>
      <c r="V14" s="87"/>
      <c r="W14" s="87"/>
      <c r="X14" s="87"/>
      <c r="Y14" s="87"/>
      <c r="Z14" s="87"/>
      <c r="AA14" s="89">
        <f t="shared" si="7"/>
      </c>
      <c r="AB14" s="92"/>
      <c r="AC14" s="93">
        <f t="shared" si="8"/>
      </c>
      <c r="AD14" s="94"/>
      <c r="AE14" s="95">
        <f t="shared" si="0"/>
      </c>
      <c r="AF14" s="96"/>
      <c r="AG14" s="26"/>
      <c r="AQ14" s="241"/>
      <c r="AS14" s="13">
        <v>62</v>
      </c>
      <c r="AT14" s="97">
        <f t="shared" si="9"/>
        <v>0</v>
      </c>
      <c r="AU14" s="98">
        <f t="shared" si="9"/>
        <v>0</v>
      </c>
      <c r="AV14" s="98">
        <f t="shared" si="9"/>
        <v>0</v>
      </c>
      <c r="AW14" s="98">
        <f t="shared" si="9"/>
        <v>0</v>
      </c>
      <c r="AX14" s="98">
        <f t="shared" si="9"/>
        <v>0</v>
      </c>
      <c r="AY14" s="98">
        <f t="shared" si="9"/>
        <v>0</v>
      </c>
      <c r="AZ14" s="98">
        <f t="shared" si="9"/>
        <v>0</v>
      </c>
      <c r="BA14" s="98">
        <f t="shared" si="9"/>
        <v>0</v>
      </c>
      <c r="BB14" s="98">
        <f t="shared" si="9"/>
        <v>0</v>
      </c>
      <c r="BC14" s="98">
        <f t="shared" si="9"/>
        <v>0</v>
      </c>
      <c r="BD14" s="98">
        <f t="shared" si="9"/>
        <v>0</v>
      </c>
      <c r="BE14" s="98">
        <f t="shared" si="9"/>
        <v>0</v>
      </c>
      <c r="BF14" s="99">
        <f t="shared" si="2"/>
        <v>0</v>
      </c>
      <c r="BG14" s="100">
        <f t="shared" si="10"/>
        <v>0</v>
      </c>
      <c r="BH14" s="98">
        <f t="shared" si="11"/>
        <v>0</v>
      </c>
      <c r="BI14" s="98">
        <f t="shared" si="11"/>
        <v>0</v>
      </c>
      <c r="BJ14" s="98">
        <f t="shared" si="11"/>
        <v>0</v>
      </c>
      <c r="BK14" s="98">
        <f t="shared" si="11"/>
        <v>0</v>
      </c>
      <c r="BL14" s="97">
        <f t="shared" si="11"/>
        <v>0</v>
      </c>
      <c r="BM14" s="101">
        <f t="shared" si="3"/>
        <v>0</v>
      </c>
      <c r="BN14" s="97">
        <f t="shared" si="4"/>
        <v>0</v>
      </c>
      <c r="BO14" s="102">
        <f t="shared" si="12"/>
        <v>0</v>
      </c>
      <c r="BP14" s="271"/>
    </row>
    <row r="15" spans="2:68" ht="25.5" customHeight="1">
      <c r="B15" s="86">
        <v>63</v>
      </c>
      <c r="C15" s="87"/>
      <c r="D15" s="87"/>
      <c r="E15" s="87"/>
      <c r="F15" s="103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9">
        <f t="shared" si="5"/>
      </c>
      <c r="T15" s="90"/>
      <c r="U15" s="141">
        <f t="shared" si="6"/>
      </c>
      <c r="V15" s="87"/>
      <c r="W15" s="87"/>
      <c r="X15" s="87"/>
      <c r="Y15" s="87"/>
      <c r="Z15" s="87"/>
      <c r="AA15" s="89">
        <f t="shared" si="7"/>
      </c>
      <c r="AB15" s="92"/>
      <c r="AC15" s="93">
        <f t="shared" si="8"/>
      </c>
      <c r="AD15" s="94"/>
      <c r="AE15" s="95">
        <f t="shared" si="0"/>
      </c>
      <c r="AF15" s="96"/>
      <c r="AG15" s="26"/>
      <c r="AQ15" s="241"/>
      <c r="AS15" s="13">
        <v>63</v>
      </c>
      <c r="AT15" s="97">
        <f t="shared" si="9"/>
        <v>0</v>
      </c>
      <c r="AU15" s="98">
        <f t="shared" si="9"/>
        <v>0</v>
      </c>
      <c r="AV15" s="98">
        <f t="shared" si="9"/>
        <v>0</v>
      </c>
      <c r="AW15" s="98">
        <f t="shared" si="9"/>
        <v>0</v>
      </c>
      <c r="AX15" s="98">
        <f t="shared" si="9"/>
        <v>0</v>
      </c>
      <c r="AY15" s="98">
        <f t="shared" si="9"/>
        <v>0</v>
      </c>
      <c r="AZ15" s="98">
        <f t="shared" si="9"/>
        <v>0</v>
      </c>
      <c r="BA15" s="98">
        <f t="shared" si="9"/>
        <v>0</v>
      </c>
      <c r="BB15" s="98">
        <f t="shared" si="9"/>
        <v>0</v>
      </c>
      <c r="BC15" s="98">
        <f t="shared" si="9"/>
        <v>0</v>
      </c>
      <c r="BD15" s="98">
        <f t="shared" si="9"/>
        <v>0</v>
      </c>
      <c r="BE15" s="98">
        <f t="shared" si="9"/>
        <v>0</v>
      </c>
      <c r="BF15" s="99">
        <f t="shared" si="2"/>
        <v>0</v>
      </c>
      <c r="BG15" s="100">
        <f t="shared" si="10"/>
        <v>0</v>
      </c>
      <c r="BH15" s="98">
        <f t="shared" si="11"/>
        <v>0</v>
      </c>
      <c r="BI15" s="98">
        <f t="shared" si="11"/>
        <v>0</v>
      </c>
      <c r="BJ15" s="98">
        <f t="shared" si="11"/>
        <v>0</v>
      </c>
      <c r="BK15" s="98">
        <f t="shared" si="11"/>
        <v>0</v>
      </c>
      <c r="BL15" s="97">
        <f t="shared" si="11"/>
        <v>0</v>
      </c>
      <c r="BM15" s="101">
        <f t="shared" si="3"/>
        <v>0</v>
      </c>
      <c r="BN15" s="97">
        <f t="shared" si="4"/>
        <v>0</v>
      </c>
      <c r="BO15" s="102">
        <f t="shared" si="12"/>
        <v>0</v>
      </c>
      <c r="BP15" s="271"/>
    </row>
    <row r="16" spans="2:68" ht="25.5" customHeight="1">
      <c r="B16" s="86">
        <v>64</v>
      </c>
      <c r="C16" s="87"/>
      <c r="D16" s="87"/>
      <c r="E16" s="87"/>
      <c r="F16" s="224"/>
      <c r="G16" s="88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9">
        <f t="shared" si="5"/>
      </c>
      <c r="T16" s="90"/>
      <c r="U16" s="141">
        <f t="shared" si="6"/>
      </c>
      <c r="V16" s="87"/>
      <c r="W16" s="87"/>
      <c r="X16" s="87"/>
      <c r="Y16" s="87"/>
      <c r="Z16" s="87"/>
      <c r="AA16" s="89">
        <f t="shared" si="7"/>
      </c>
      <c r="AB16" s="104"/>
      <c r="AC16" s="93">
        <f t="shared" si="8"/>
      </c>
      <c r="AD16" s="94"/>
      <c r="AE16" s="95">
        <f t="shared" si="0"/>
      </c>
      <c r="AF16" s="96"/>
      <c r="AG16" s="26"/>
      <c r="AQ16" s="241"/>
      <c r="AS16" s="13">
        <v>64</v>
      </c>
      <c r="AT16" s="97">
        <f t="shared" si="9"/>
        <v>0</v>
      </c>
      <c r="AU16" s="98">
        <f t="shared" si="9"/>
        <v>0</v>
      </c>
      <c r="AV16" s="98">
        <f t="shared" si="9"/>
        <v>0</v>
      </c>
      <c r="AW16" s="98">
        <f t="shared" si="9"/>
        <v>0</v>
      </c>
      <c r="AX16" s="98">
        <f t="shared" si="9"/>
        <v>0</v>
      </c>
      <c r="AY16" s="98">
        <f t="shared" si="9"/>
        <v>0</v>
      </c>
      <c r="AZ16" s="98">
        <f t="shared" si="9"/>
        <v>0</v>
      </c>
      <c r="BA16" s="98">
        <f t="shared" si="9"/>
        <v>0</v>
      </c>
      <c r="BB16" s="98">
        <f t="shared" si="9"/>
        <v>0</v>
      </c>
      <c r="BC16" s="98">
        <f t="shared" si="9"/>
        <v>0</v>
      </c>
      <c r="BD16" s="98">
        <f t="shared" si="9"/>
        <v>0</v>
      </c>
      <c r="BE16" s="98">
        <f t="shared" si="9"/>
        <v>0</v>
      </c>
      <c r="BF16" s="105">
        <f t="shared" si="2"/>
        <v>0</v>
      </c>
      <c r="BG16" s="106">
        <f t="shared" si="10"/>
        <v>0</v>
      </c>
      <c r="BH16" s="98">
        <f t="shared" si="11"/>
        <v>0</v>
      </c>
      <c r="BI16" s="98">
        <f t="shared" si="11"/>
        <v>0</v>
      </c>
      <c r="BJ16" s="98">
        <f t="shared" si="11"/>
        <v>0</v>
      </c>
      <c r="BK16" s="98">
        <f t="shared" si="11"/>
        <v>0</v>
      </c>
      <c r="BL16" s="97">
        <f t="shared" si="11"/>
        <v>0</v>
      </c>
      <c r="BM16" s="101">
        <f t="shared" si="3"/>
        <v>0</v>
      </c>
      <c r="BN16" s="97">
        <f t="shared" si="4"/>
        <v>0</v>
      </c>
      <c r="BO16" s="102">
        <f t="shared" si="12"/>
        <v>0</v>
      </c>
      <c r="BP16" s="271"/>
    </row>
    <row r="17" spans="2:68" ht="25.5" customHeight="1">
      <c r="B17" s="107">
        <v>65</v>
      </c>
      <c r="C17" s="108"/>
      <c r="D17" s="108"/>
      <c r="E17" s="108"/>
      <c r="F17" s="73"/>
      <c r="G17" s="109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10">
        <f t="shared" si="5"/>
      </c>
      <c r="T17" s="111"/>
      <c r="U17" s="142">
        <f t="shared" si="6"/>
      </c>
      <c r="V17" s="108"/>
      <c r="W17" s="108"/>
      <c r="X17" s="108"/>
      <c r="Y17" s="108"/>
      <c r="Z17" s="108"/>
      <c r="AA17" s="110">
        <f t="shared" si="7"/>
      </c>
      <c r="AB17" s="113"/>
      <c r="AC17" s="114">
        <f t="shared" si="8"/>
      </c>
      <c r="AD17" s="115"/>
      <c r="AE17" s="116">
        <f t="shared" si="0"/>
      </c>
      <c r="AF17" s="117"/>
      <c r="AG17" s="26"/>
      <c r="AQ17" s="241"/>
      <c r="AS17" s="13">
        <v>65</v>
      </c>
      <c r="AT17" s="118">
        <f t="shared" si="9"/>
        <v>0</v>
      </c>
      <c r="AU17" s="119">
        <f t="shared" si="9"/>
        <v>0</v>
      </c>
      <c r="AV17" s="119">
        <f t="shared" si="9"/>
        <v>0</v>
      </c>
      <c r="AW17" s="119">
        <f t="shared" si="9"/>
        <v>0</v>
      </c>
      <c r="AX17" s="119">
        <f t="shared" si="9"/>
        <v>0</v>
      </c>
      <c r="AY17" s="119">
        <f t="shared" si="9"/>
        <v>0</v>
      </c>
      <c r="AZ17" s="119">
        <f t="shared" si="9"/>
        <v>0</v>
      </c>
      <c r="BA17" s="119">
        <f t="shared" si="9"/>
        <v>0</v>
      </c>
      <c r="BB17" s="119">
        <f t="shared" si="9"/>
        <v>0</v>
      </c>
      <c r="BC17" s="119">
        <f t="shared" si="9"/>
        <v>0</v>
      </c>
      <c r="BD17" s="119">
        <f t="shared" si="9"/>
        <v>0</v>
      </c>
      <c r="BE17" s="119">
        <f t="shared" si="9"/>
        <v>0</v>
      </c>
      <c r="BF17" s="120">
        <f t="shared" si="2"/>
        <v>0</v>
      </c>
      <c r="BG17" s="121">
        <f t="shared" si="10"/>
        <v>0</v>
      </c>
      <c r="BH17" s="119">
        <f t="shared" si="11"/>
        <v>0</v>
      </c>
      <c r="BI17" s="119">
        <f t="shared" si="11"/>
        <v>0</v>
      </c>
      <c r="BJ17" s="119">
        <f t="shared" si="11"/>
        <v>0</v>
      </c>
      <c r="BK17" s="119">
        <f t="shared" si="11"/>
        <v>0</v>
      </c>
      <c r="BL17" s="118">
        <f t="shared" si="11"/>
        <v>0</v>
      </c>
      <c r="BM17" s="120">
        <f t="shared" si="3"/>
        <v>0</v>
      </c>
      <c r="BN17" s="118">
        <f t="shared" si="4"/>
        <v>0</v>
      </c>
      <c r="BO17" s="122">
        <f t="shared" si="12"/>
        <v>0</v>
      </c>
      <c r="BP17" s="271"/>
    </row>
    <row r="18" spans="2:68" ht="25.5" customHeight="1">
      <c r="B18" s="86">
        <v>66</v>
      </c>
      <c r="C18" s="87"/>
      <c r="D18" s="87"/>
      <c r="E18" s="87"/>
      <c r="F18" s="103"/>
      <c r="G18" s="88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9">
        <f t="shared" si="5"/>
      </c>
      <c r="T18" s="90"/>
      <c r="U18" s="141">
        <f t="shared" si="6"/>
      </c>
      <c r="V18" s="87"/>
      <c r="W18" s="87"/>
      <c r="X18" s="87"/>
      <c r="Y18" s="87"/>
      <c r="Z18" s="87"/>
      <c r="AA18" s="89">
        <f t="shared" si="7"/>
      </c>
      <c r="AB18" s="104"/>
      <c r="AC18" s="93">
        <f t="shared" si="8"/>
      </c>
      <c r="AD18" s="94"/>
      <c r="AE18" s="95">
        <f t="shared" si="0"/>
      </c>
      <c r="AF18" s="96"/>
      <c r="AG18" s="26"/>
      <c r="AQ18" s="241"/>
      <c r="AS18" s="13">
        <v>66</v>
      </c>
      <c r="AT18" s="97">
        <f t="shared" si="9"/>
        <v>0</v>
      </c>
      <c r="AU18" s="98">
        <f t="shared" si="9"/>
        <v>0</v>
      </c>
      <c r="AV18" s="98">
        <f t="shared" si="9"/>
        <v>0</v>
      </c>
      <c r="AW18" s="98">
        <f t="shared" si="9"/>
        <v>0</v>
      </c>
      <c r="AX18" s="98">
        <f t="shared" si="9"/>
        <v>0</v>
      </c>
      <c r="AY18" s="98">
        <f t="shared" si="9"/>
        <v>0</v>
      </c>
      <c r="AZ18" s="98">
        <f t="shared" si="9"/>
        <v>0</v>
      </c>
      <c r="BA18" s="98">
        <f t="shared" si="9"/>
        <v>0</v>
      </c>
      <c r="BB18" s="98">
        <f t="shared" si="9"/>
        <v>0</v>
      </c>
      <c r="BC18" s="98">
        <f t="shared" si="9"/>
        <v>0</v>
      </c>
      <c r="BD18" s="98">
        <f t="shared" si="9"/>
        <v>0</v>
      </c>
      <c r="BE18" s="98">
        <f t="shared" si="9"/>
        <v>0</v>
      </c>
      <c r="BF18" s="99">
        <f t="shared" si="2"/>
        <v>0</v>
      </c>
      <c r="BG18" s="100">
        <f t="shared" si="10"/>
        <v>0</v>
      </c>
      <c r="BH18" s="98">
        <f t="shared" si="11"/>
        <v>0</v>
      </c>
      <c r="BI18" s="98">
        <f t="shared" si="11"/>
        <v>0</v>
      </c>
      <c r="BJ18" s="98">
        <f t="shared" si="11"/>
        <v>0</v>
      </c>
      <c r="BK18" s="98">
        <f t="shared" si="11"/>
        <v>0</v>
      </c>
      <c r="BL18" s="97">
        <f t="shared" si="11"/>
        <v>0</v>
      </c>
      <c r="BM18" s="101">
        <f t="shared" si="3"/>
        <v>0</v>
      </c>
      <c r="BN18" s="97">
        <f t="shared" si="4"/>
        <v>0</v>
      </c>
      <c r="BO18" s="102">
        <f t="shared" si="12"/>
        <v>0</v>
      </c>
      <c r="BP18" s="271"/>
    </row>
    <row r="19" spans="2:68" ht="25.5" customHeight="1">
      <c r="B19" s="86">
        <v>67</v>
      </c>
      <c r="C19" s="87"/>
      <c r="D19" s="87"/>
      <c r="E19" s="87"/>
      <c r="F19" s="103"/>
      <c r="G19" s="88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9">
        <f t="shared" si="5"/>
      </c>
      <c r="T19" s="90"/>
      <c r="U19" s="141">
        <f t="shared" si="6"/>
      </c>
      <c r="V19" s="87"/>
      <c r="W19" s="87"/>
      <c r="X19" s="87"/>
      <c r="Y19" s="87"/>
      <c r="Z19" s="87"/>
      <c r="AA19" s="89">
        <f t="shared" si="7"/>
      </c>
      <c r="AB19" s="104"/>
      <c r="AC19" s="93">
        <f t="shared" si="8"/>
      </c>
      <c r="AD19" s="94"/>
      <c r="AE19" s="95">
        <f t="shared" si="0"/>
      </c>
      <c r="AF19" s="96"/>
      <c r="AG19" s="26"/>
      <c r="AQ19" s="241"/>
      <c r="AS19" s="13">
        <v>67</v>
      </c>
      <c r="AT19" s="97">
        <f t="shared" si="9"/>
        <v>0</v>
      </c>
      <c r="AU19" s="98">
        <f t="shared" si="9"/>
        <v>0</v>
      </c>
      <c r="AV19" s="98">
        <f t="shared" si="9"/>
        <v>0</v>
      </c>
      <c r="AW19" s="98">
        <f t="shared" si="9"/>
        <v>0</v>
      </c>
      <c r="AX19" s="98">
        <f t="shared" si="9"/>
        <v>0</v>
      </c>
      <c r="AY19" s="98">
        <f t="shared" si="9"/>
        <v>0</v>
      </c>
      <c r="AZ19" s="98">
        <f t="shared" si="9"/>
        <v>0</v>
      </c>
      <c r="BA19" s="98">
        <f t="shared" si="9"/>
        <v>0</v>
      </c>
      <c r="BB19" s="98">
        <f t="shared" si="9"/>
        <v>0</v>
      </c>
      <c r="BC19" s="98">
        <f t="shared" si="9"/>
        <v>0</v>
      </c>
      <c r="BD19" s="98">
        <f t="shared" si="9"/>
        <v>0</v>
      </c>
      <c r="BE19" s="98">
        <f t="shared" si="9"/>
        <v>0</v>
      </c>
      <c r="BF19" s="99">
        <f t="shared" si="2"/>
        <v>0</v>
      </c>
      <c r="BG19" s="100">
        <f t="shared" si="10"/>
        <v>0</v>
      </c>
      <c r="BH19" s="98">
        <f t="shared" si="11"/>
        <v>0</v>
      </c>
      <c r="BI19" s="98">
        <f t="shared" si="11"/>
        <v>0</v>
      </c>
      <c r="BJ19" s="98">
        <f t="shared" si="11"/>
        <v>0</v>
      </c>
      <c r="BK19" s="98">
        <f t="shared" si="11"/>
        <v>0</v>
      </c>
      <c r="BL19" s="97">
        <f t="shared" si="11"/>
        <v>0</v>
      </c>
      <c r="BM19" s="101">
        <f t="shared" si="3"/>
        <v>0</v>
      </c>
      <c r="BN19" s="97">
        <f t="shared" si="4"/>
        <v>0</v>
      </c>
      <c r="BO19" s="102">
        <f t="shared" si="12"/>
        <v>0</v>
      </c>
      <c r="BP19" s="271"/>
    </row>
    <row r="20" spans="2:68" ht="25.5" customHeight="1">
      <c r="B20" s="86">
        <v>68</v>
      </c>
      <c r="C20" s="87"/>
      <c r="D20" s="87"/>
      <c r="E20" s="87"/>
      <c r="F20" s="103"/>
      <c r="G20" s="88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9">
        <f t="shared" si="5"/>
      </c>
      <c r="T20" s="90"/>
      <c r="U20" s="141">
        <f t="shared" si="6"/>
      </c>
      <c r="V20" s="87"/>
      <c r="W20" s="87"/>
      <c r="X20" s="87"/>
      <c r="Y20" s="87"/>
      <c r="Z20" s="87"/>
      <c r="AA20" s="89">
        <f t="shared" si="7"/>
      </c>
      <c r="AB20" s="104"/>
      <c r="AC20" s="93">
        <f t="shared" si="8"/>
      </c>
      <c r="AD20" s="94"/>
      <c r="AE20" s="95">
        <f t="shared" si="0"/>
      </c>
      <c r="AF20" s="96"/>
      <c r="AG20" s="26"/>
      <c r="AQ20" s="241"/>
      <c r="AS20" s="13">
        <v>68</v>
      </c>
      <c r="AT20" s="97">
        <f t="shared" si="9"/>
        <v>0</v>
      </c>
      <c r="AU20" s="98">
        <f t="shared" si="9"/>
        <v>0</v>
      </c>
      <c r="AV20" s="98">
        <f t="shared" si="9"/>
        <v>0</v>
      </c>
      <c r="AW20" s="98">
        <f t="shared" si="9"/>
        <v>0</v>
      </c>
      <c r="AX20" s="98">
        <f t="shared" si="9"/>
        <v>0</v>
      </c>
      <c r="AY20" s="98">
        <f t="shared" si="9"/>
        <v>0</v>
      </c>
      <c r="AZ20" s="98">
        <f t="shared" si="9"/>
        <v>0</v>
      </c>
      <c r="BA20" s="98">
        <f t="shared" si="9"/>
        <v>0</v>
      </c>
      <c r="BB20" s="98">
        <f t="shared" si="9"/>
        <v>0</v>
      </c>
      <c r="BC20" s="98">
        <f t="shared" si="9"/>
        <v>0</v>
      </c>
      <c r="BD20" s="98">
        <f t="shared" si="9"/>
        <v>0</v>
      </c>
      <c r="BE20" s="98">
        <f t="shared" si="9"/>
        <v>0</v>
      </c>
      <c r="BF20" s="99">
        <f t="shared" si="2"/>
        <v>0</v>
      </c>
      <c r="BG20" s="100">
        <f t="shared" si="10"/>
        <v>0</v>
      </c>
      <c r="BH20" s="98">
        <f t="shared" si="11"/>
        <v>0</v>
      </c>
      <c r="BI20" s="98">
        <f t="shared" si="11"/>
        <v>0</v>
      </c>
      <c r="BJ20" s="98">
        <f t="shared" si="11"/>
        <v>0</v>
      </c>
      <c r="BK20" s="98">
        <f t="shared" si="11"/>
        <v>0</v>
      </c>
      <c r="BL20" s="97">
        <f t="shared" si="11"/>
        <v>0</v>
      </c>
      <c r="BM20" s="101">
        <f t="shared" si="3"/>
        <v>0</v>
      </c>
      <c r="BN20" s="97">
        <f t="shared" si="4"/>
        <v>0</v>
      </c>
      <c r="BO20" s="102">
        <f t="shared" si="12"/>
        <v>0</v>
      </c>
      <c r="BP20" s="271"/>
    </row>
    <row r="21" spans="2:68" ht="25.5" customHeight="1">
      <c r="B21" s="86">
        <v>69</v>
      </c>
      <c r="C21" s="87"/>
      <c r="D21" s="87"/>
      <c r="E21" s="87"/>
      <c r="F21" s="224"/>
      <c r="G21" s="88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9">
        <f t="shared" si="5"/>
      </c>
      <c r="T21" s="90"/>
      <c r="U21" s="141">
        <f t="shared" si="6"/>
      </c>
      <c r="V21" s="87"/>
      <c r="W21" s="87"/>
      <c r="X21" s="87"/>
      <c r="Y21" s="87"/>
      <c r="Z21" s="87"/>
      <c r="AA21" s="89">
        <f t="shared" si="7"/>
      </c>
      <c r="AB21" s="104"/>
      <c r="AC21" s="93">
        <f t="shared" si="8"/>
      </c>
      <c r="AD21" s="94"/>
      <c r="AE21" s="95">
        <f t="shared" si="0"/>
      </c>
      <c r="AF21" s="96"/>
      <c r="AG21" s="26"/>
      <c r="AQ21" s="272"/>
      <c r="AS21" s="13">
        <v>69</v>
      </c>
      <c r="AT21" s="97">
        <f t="shared" si="9"/>
        <v>0</v>
      </c>
      <c r="AU21" s="98">
        <f t="shared" si="9"/>
        <v>0</v>
      </c>
      <c r="AV21" s="98">
        <f t="shared" si="9"/>
        <v>0</v>
      </c>
      <c r="AW21" s="98">
        <f t="shared" si="9"/>
        <v>0</v>
      </c>
      <c r="AX21" s="98">
        <f t="shared" si="9"/>
        <v>0</v>
      </c>
      <c r="AY21" s="98">
        <f t="shared" si="9"/>
        <v>0</v>
      </c>
      <c r="AZ21" s="98">
        <f t="shared" si="9"/>
        <v>0</v>
      </c>
      <c r="BA21" s="98">
        <f t="shared" si="9"/>
        <v>0</v>
      </c>
      <c r="BB21" s="98">
        <f t="shared" si="9"/>
        <v>0</v>
      </c>
      <c r="BC21" s="98">
        <f t="shared" si="9"/>
        <v>0</v>
      </c>
      <c r="BD21" s="98">
        <f t="shared" si="9"/>
        <v>0</v>
      </c>
      <c r="BE21" s="98">
        <f t="shared" si="9"/>
        <v>0</v>
      </c>
      <c r="BF21" s="105">
        <f t="shared" si="2"/>
        <v>0</v>
      </c>
      <c r="BG21" s="106">
        <f t="shared" si="10"/>
        <v>0</v>
      </c>
      <c r="BH21" s="98">
        <f t="shared" si="11"/>
        <v>0</v>
      </c>
      <c r="BI21" s="98">
        <f t="shared" si="11"/>
        <v>0</v>
      </c>
      <c r="BJ21" s="98">
        <f t="shared" si="11"/>
        <v>0</v>
      </c>
      <c r="BK21" s="98">
        <f t="shared" si="11"/>
        <v>0</v>
      </c>
      <c r="BL21" s="97">
        <f t="shared" si="11"/>
        <v>0</v>
      </c>
      <c r="BM21" s="101">
        <f t="shared" si="3"/>
        <v>0</v>
      </c>
      <c r="BN21" s="97">
        <f t="shared" si="4"/>
        <v>0</v>
      </c>
      <c r="BO21" s="102">
        <f t="shared" si="12"/>
        <v>0</v>
      </c>
      <c r="BP21" s="271"/>
    </row>
    <row r="22" spans="2:68" ht="25.5" customHeight="1">
      <c r="B22" s="107">
        <v>70</v>
      </c>
      <c r="C22" s="108"/>
      <c r="D22" s="108"/>
      <c r="E22" s="108"/>
      <c r="F22" s="73"/>
      <c r="G22" s="109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10">
        <f t="shared" si="5"/>
      </c>
      <c r="T22" s="111"/>
      <c r="U22" s="142">
        <f t="shared" si="6"/>
      </c>
      <c r="V22" s="108"/>
      <c r="W22" s="108"/>
      <c r="X22" s="108"/>
      <c r="Y22" s="108"/>
      <c r="Z22" s="108"/>
      <c r="AA22" s="110">
        <f t="shared" si="7"/>
      </c>
      <c r="AB22" s="113"/>
      <c r="AC22" s="114">
        <f t="shared" si="8"/>
      </c>
      <c r="AD22" s="115"/>
      <c r="AE22" s="116">
        <f t="shared" si="0"/>
      </c>
      <c r="AF22" s="117"/>
      <c r="AG22" s="26"/>
      <c r="AQ22" s="241"/>
      <c r="AS22" s="13">
        <v>70</v>
      </c>
      <c r="AT22" s="118">
        <f t="shared" si="9"/>
        <v>0</v>
      </c>
      <c r="AU22" s="119">
        <f t="shared" si="9"/>
        <v>0</v>
      </c>
      <c r="AV22" s="119">
        <f t="shared" si="9"/>
        <v>0</v>
      </c>
      <c r="AW22" s="119">
        <f t="shared" si="9"/>
        <v>0</v>
      </c>
      <c r="AX22" s="119">
        <f t="shared" si="9"/>
        <v>0</v>
      </c>
      <c r="AY22" s="119">
        <f t="shared" si="9"/>
        <v>0</v>
      </c>
      <c r="AZ22" s="119">
        <f t="shared" si="9"/>
        <v>0</v>
      </c>
      <c r="BA22" s="119">
        <f t="shared" si="9"/>
        <v>0</v>
      </c>
      <c r="BB22" s="119">
        <f t="shared" si="9"/>
        <v>0</v>
      </c>
      <c r="BC22" s="119">
        <f t="shared" si="9"/>
        <v>0</v>
      </c>
      <c r="BD22" s="119">
        <f t="shared" si="9"/>
        <v>0</v>
      </c>
      <c r="BE22" s="119">
        <f t="shared" si="9"/>
        <v>0</v>
      </c>
      <c r="BF22" s="120">
        <f t="shared" si="2"/>
        <v>0</v>
      </c>
      <c r="BG22" s="121">
        <f t="shared" si="10"/>
        <v>0</v>
      </c>
      <c r="BH22" s="119">
        <f t="shared" si="11"/>
        <v>0</v>
      </c>
      <c r="BI22" s="119">
        <f t="shared" si="11"/>
        <v>0</v>
      </c>
      <c r="BJ22" s="119">
        <f t="shared" si="11"/>
        <v>0</v>
      </c>
      <c r="BK22" s="119">
        <f t="shared" si="11"/>
        <v>0</v>
      </c>
      <c r="BL22" s="118">
        <f t="shared" si="11"/>
        <v>0</v>
      </c>
      <c r="BM22" s="120">
        <f t="shared" si="3"/>
        <v>0</v>
      </c>
      <c r="BN22" s="118">
        <f t="shared" si="4"/>
        <v>0</v>
      </c>
      <c r="BO22" s="122">
        <f t="shared" si="12"/>
        <v>0</v>
      </c>
      <c r="BP22" s="271"/>
    </row>
    <row r="23" spans="2:68" ht="25.5" customHeight="1">
      <c r="B23" s="86">
        <v>71</v>
      </c>
      <c r="C23" s="87"/>
      <c r="D23" s="87"/>
      <c r="E23" s="87"/>
      <c r="F23" s="103"/>
      <c r="G23" s="88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9">
        <f t="shared" si="5"/>
      </c>
      <c r="T23" s="90"/>
      <c r="U23" s="141">
        <f t="shared" si="6"/>
      </c>
      <c r="V23" s="87"/>
      <c r="W23" s="87"/>
      <c r="X23" s="87"/>
      <c r="Y23" s="87"/>
      <c r="Z23" s="87"/>
      <c r="AA23" s="89">
        <f t="shared" si="7"/>
      </c>
      <c r="AB23" s="104"/>
      <c r="AC23" s="93">
        <f t="shared" si="8"/>
      </c>
      <c r="AD23" s="94"/>
      <c r="AE23" s="95">
        <f t="shared" si="0"/>
      </c>
      <c r="AF23" s="96"/>
      <c r="AG23" s="26"/>
      <c r="AQ23" s="241"/>
      <c r="AS23" s="13">
        <v>71</v>
      </c>
      <c r="AT23" s="97">
        <f t="shared" si="9"/>
        <v>0</v>
      </c>
      <c r="AU23" s="98">
        <f t="shared" si="9"/>
        <v>0</v>
      </c>
      <c r="AV23" s="98">
        <f t="shared" si="9"/>
        <v>0</v>
      </c>
      <c r="AW23" s="98">
        <f t="shared" si="9"/>
        <v>0</v>
      </c>
      <c r="AX23" s="98">
        <f t="shared" si="9"/>
        <v>0</v>
      </c>
      <c r="AY23" s="98">
        <f t="shared" si="9"/>
        <v>0</v>
      </c>
      <c r="AZ23" s="98">
        <f t="shared" si="9"/>
        <v>0</v>
      </c>
      <c r="BA23" s="98">
        <f t="shared" si="9"/>
        <v>0</v>
      </c>
      <c r="BB23" s="98">
        <f t="shared" si="9"/>
        <v>0</v>
      </c>
      <c r="BC23" s="98">
        <f t="shared" si="9"/>
        <v>0</v>
      </c>
      <c r="BD23" s="98">
        <f t="shared" si="9"/>
        <v>0</v>
      </c>
      <c r="BE23" s="98">
        <f t="shared" si="9"/>
        <v>0</v>
      </c>
      <c r="BF23" s="99">
        <f t="shared" si="2"/>
        <v>0</v>
      </c>
      <c r="BG23" s="100">
        <f t="shared" si="10"/>
        <v>0</v>
      </c>
      <c r="BH23" s="98">
        <f t="shared" si="11"/>
        <v>0</v>
      </c>
      <c r="BI23" s="98">
        <f t="shared" si="11"/>
        <v>0</v>
      </c>
      <c r="BJ23" s="98">
        <f t="shared" si="11"/>
        <v>0</v>
      </c>
      <c r="BK23" s="98">
        <f t="shared" si="11"/>
        <v>0</v>
      </c>
      <c r="BL23" s="97">
        <f t="shared" si="11"/>
        <v>0</v>
      </c>
      <c r="BM23" s="101">
        <f t="shared" si="3"/>
        <v>0</v>
      </c>
      <c r="BN23" s="97">
        <f t="shared" si="4"/>
        <v>0</v>
      </c>
      <c r="BO23" s="102">
        <f t="shared" si="12"/>
        <v>0</v>
      </c>
      <c r="BP23" s="271"/>
    </row>
    <row r="24" spans="2:68" ht="25.5" customHeight="1">
      <c r="B24" s="86">
        <v>72</v>
      </c>
      <c r="C24" s="87"/>
      <c r="D24" s="87"/>
      <c r="E24" s="87"/>
      <c r="F24" s="103"/>
      <c r="G24" s="88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9">
        <f t="shared" si="5"/>
      </c>
      <c r="T24" s="90"/>
      <c r="U24" s="141">
        <f t="shared" si="6"/>
      </c>
      <c r="V24" s="87"/>
      <c r="W24" s="87"/>
      <c r="X24" s="87"/>
      <c r="Y24" s="87"/>
      <c r="Z24" s="87"/>
      <c r="AA24" s="89">
        <f t="shared" si="7"/>
      </c>
      <c r="AB24" s="104"/>
      <c r="AC24" s="93">
        <f t="shared" si="8"/>
      </c>
      <c r="AD24" s="94"/>
      <c r="AE24" s="95">
        <f t="shared" si="0"/>
      </c>
      <c r="AF24" s="96"/>
      <c r="AG24" s="26"/>
      <c r="AS24" s="13">
        <v>72</v>
      </c>
      <c r="AT24" s="97">
        <f t="shared" si="9"/>
        <v>0</v>
      </c>
      <c r="AU24" s="98">
        <f t="shared" si="9"/>
        <v>0</v>
      </c>
      <c r="AV24" s="98">
        <f t="shared" si="9"/>
        <v>0</v>
      </c>
      <c r="AW24" s="98">
        <f t="shared" si="9"/>
        <v>0</v>
      </c>
      <c r="AX24" s="98">
        <f t="shared" si="9"/>
        <v>0</v>
      </c>
      <c r="AY24" s="98">
        <f t="shared" si="9"/>
        <v>0</v>
      </c>
      <c r="AZ24" s="98">
        <f t="shared" si="9"/>
        <v>0</v>
      </c>
      <c r="BA24" s="98">
        <f t="shared" si="9"/>
        <v>0</v>
      </c>
      <c r="BB24" s="98">
        <f t="shared" si="9"/>
        <v>0</v>
      </c>
      <c r="BC24" s="98">
        <f t="shared" si="9"/>
        <v>0</v>
      </c>
      <c r="BD24" s="98">
        <f t="shared" si="9"/>
        <v>0</v>
      </c>
      <c r="BE24" s="98">
        <f t="shared" si="9"/>
        <v>0</v>
      </c>
      <c r="BF24" s="99">
        <f t="shared" si="2"/>
        <v>0</v>
      </c>
      <c r="BG24" s="100">
        <f t="shared" si="10"/>
        <v>0</v>
      </c>
      <c r="BH24" s="98">
        <f t="shared" si="11"/>
        <v>0</v>
      </c>
      <c r="BI24" s="98">
        <f t="shared" si="11"/>
        <v>0</v>
      </c>
      <c r="BJ24" s="98">
        <f t="shared" si="11"/>
        <v>0</v>
      </c>
      <c r="BK24" s="98">
        <f t="shared" si="11"/>
        <v>0</v>
      </c>
      <c r="BL24" s="97">
        <f t="shared" si="11"/>
        <v>0</v>
      </c>
      <c r="BM24" s="101">
        <f t="shared" si="3"/>
        <v>0</v>
      </c>
      <c r="BN24" s="97">
        <f t="shared" si="4"/>
        <v>0</v>
      </c>
      <c r="BO24" s="102">
        <f t="shared" si="12"/>
        <v>0</v>
      </c>
      <c r="BP24" s="271"/>
    </row>
    <row r="25" spans="2:68" ht="25.5" customHeight="1">
      <c r="B25" s="86">
        <v>73</v>
      </c>
      <c r="C25" s="87"/>
      <c r="D25" s="87"/>
      <c r="E25" s="87"/>
      <c r="F25" s="103"/>
      <c r="G25" s="88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9">
        <f t="shared" si="5"/>
      </c>
      <c r="T25" s="90"/>
      <c r="U25" s="141">
        <f t="shared" si="6"/>
      </c>
      <c r="V25" s="87"/>
      <c r="W25" s="87"/>
      <c r="X25" s="87"/>
      <c r="Y25" s="87"/>
      <c r="Z25" s="87"/>
      <c r="AA25" s="89">
        <f t="shared" si="7"/>
      </c>
      <c r="AB25" s="104"/>
      <c r="AC25" s="93">
        <f t="shared" si="8"/>
      </c>
      <c r="AD25" s="94"/>
      <c r="AE25" s="95">
        <f t="shared" si="0"/>
      </c>
      <c r="AF25" s="96"/>
      <c r="AG25" s="26"/>
      <c r="AQ25" s="273"/>
      <c r="AS25" s="13">
        <v>73</v>
      </c>
      <c r="AT25" s="97">
        <f t="shared" si="9"/>
        <v>0</v>
      </c>
      <c r="AU25" s="98">
        <f t="shared" si="9"/>
        <v>0</v>
      </c>
      <c r="AV25" s="98">
        <f t="shared" si="9"/>
        <v>0</v>
      </c>
      <c r="AW25" s="98">
        <f t="shared" si="9"/>
        <v>0</v>
      </c>
      <c r="AX25" s="98">
        <f t="shared" si="9"/>
        <v>0</v>
      </c>
      <c r="AY25" s="98">
        <f t="shared" si="9"/>
        <v>0</v>
      </c>
      <c r="AZ25" s="98">
        <f t="shared" si="9"/>
        <v>0</v>
      </c>
      <c r="BA25" s="98">
        <f t="shared" si="9"/>
        <v>0</v>
      </c>
      <c r="BB25" s="98">
        <f t="shared" si="9"/>
        <v>0</v>
      </c>
      <c r="BC25" s="98">
        <f t="shared" si="9"/>
        <v>0</v>
      </c>
      <c r="BD25" s="98">
        <f t="shared" si="9"/>
        <v>0</v>
      </c>
      <c r="BE25" s="98">
        <f t="shared" si="9"/>
        <v>0</v>
      </c>
      <c r="BF25" s="99">
        <f t="shared" si="2"/>
        <v>0</v>
      </c>
      <c r="BG25" s="100">
        <f t="shared" si="10"/>
        <v>0</v>
      </c>
      <c r="BH25" s="98">
        <f t="shared" si="11"/>
        <v>0</v>
      </c>
      <c r="BI25" s="98">
        <f t="shared" si="11"/>
        <v>0</v>
      </c>
      <c r="BJ25" s="98">
        <f t="shared" si="11"/>
        <v>0</v>
      </c>
      <c r="BK25" s="98">
        <f t="shared" si="11"/>
        <v>0</v>
      </c>
      <c r="BL25" s="97">
        <f t="shared" si="11"/>
        <v>0</v>
      </c>
      <c r="BM25" s="101">
        <f t="shared" si="3"/>
        <v>0</v>
      </c>
      <c r="BN25" s="97">
        <f t="shared" si="4"/>
        <v>0</v>
      </c>
      <c r="BO25" s="102">
        <f t="shared" si="12"/>
        <v>0</v>
      </c>
      <c r="BP25" s="271"/>
    </row>
    <row r="26" spans="2:68" ht="25.5" customHeight="1">
      <c r="B26" s="86">
        <v>74</v>
      </c>
      <c r="C26" s="87"/>
      <c r="D26" s="87"/>
      <c r="E26" s="87"/>
      <c r="F26" s="224"/>
      <c r="G26" s="88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9">
        <f t="shared" si="5"/>
      </c>
      <c r="T26" s="90"/>
      <c r="U26" s="141">
        <f t="shared" si="6"/>
      </c>
      <c r="V26" s="87"/>
      <c r="W26" s="87"/>
      <c r="X26" s="87"/>
      <c r="Y26" s="87"/>
      <c r="Z26" s="87"/>
      <c r="AA26" s="89">
        <f t="shared" si="7"/>
      </c>
      <c r="AB26" s="104"/>
      <c r="AC26" s="93">
        <f t="shared" si="8"/>
      </c>
      <c r="AD26" s="94"/>
      <c r="AE26" s="95">
        <f t="shared" si="0"/>
      </c>
      <c r="AF26" s="96"/>
      <c r="AG26" s="26"/>
      <c r="AQ26" s="273"/>
      <c r="AS26" s="13">
        <v>74</v>
      </c>
      <c r="AT26" s="97">
        <f t="shared" si="9"/>
        <v>0</v>
      </c>
      <c r="AU26" s="98">
        <f t="shared" si="9"/>
        <v>0</v>
      </c>
      <c r="AV26" s="98">
        <f t="shared" si="9"/>
        <v>0</v>
      </c>
      <c r="AW26" s="98">
        <f t="shared" si="9"/>
        <v>0</v>
      </c>
      <c r="AX26" s="98">
        <f t="shared" si="9"/>
        <v>0</v>
      </c>
      <c r="AY26" s="98">
        <f t="shared" si="9"/>
        <v>0</v>
      </c>
      <c r="AZ26" s="98">
        <f t="shared" si="9"/>
        <v>0</v>
      </c>
      <c r="BA26" s="98">
        <f t="shared" si="9"/>
        <v>0</v>
      </c>
      <c r="BB26" s="98">
        <f t="shared" si="9"/>
        <v>0</v>
      </c>
      <c r="BC26" s="98">
        <f t="shared" si="9"/>
        <v>0</v>
      </c>
      <c r="BD26" s="98">
        <f t="shared" si="9"/>
        <v>0</v>
      </c>
      <c r="BE26" s="98">
        <f t="shared" si="9"/>
        <v>0</v>
      </c>
      <c r="BF26" s="105">
        <f t="shared" si="2"/>
        <v>0</v>
      </c>
      <c r="BG26" s="106">
        <f t="shared" si="10"/>
        <v>0</v>
      </c>
      <c r="BH26" s="98">
        <f t="shared" si="11"/>
        <v>0</v>
      </c>
      <c r="BI26" s="98">
        <f t="shared" si="11"/>
        <v>0</v>
      </c>
      <c r="BJ26" s="98">
        <f t="shared" si="11"/>
        <v>0</v>
      </c>
      <c r="BK26" s="98">
        <f t="shared" si="11"/>
        <v>0</v>
      </c>
      <c r="BL26" s="97">
        <f t="shared" si="11"/>
        <v>0</v>
      </c>
      <c r="BM26" s="101">
        <f t="shared" si="3"/>
        <v>0</v>
      </c>
      <c r="BN26" s="97">
        <f t="shared" si="4"/>
        <v>0</v>
      </c>
      <c r="BO26" s="102">
        <f t="shared" si="12"/>
        <v>0</v>
      </c>
      <c r="BP26" s="271"/>
    </row>
    <row r="27" spans="2:68" ht="25.5" customHeight="1">
      <c r="B27" s="107">
        <v>75</v>
      </c>
      <c r="C27" s="108"/>
      <c r="D27" s="108"/>
      <c r="E27" s="108"/>
      <c r="F27" s="73"/>
      <c r="G27" s="109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10">
        <f t="shared" si="5"/>
      </c>
      <c r="T27" s="111"/>
      <c r="U27" s="142">
        <f t="shared" si="6"/>
      </c>
      <c r="V27" s="108"/>
      <c r="W27" s="108"/>
      <c r="X27" s="108"/>
      <c r="Y27" s="108"/>
      <c r="Z27" s="108"/>
      <c r="AA27" s="110">
        <f t="shared" si="7"/>
      </c>
      <c r="AB27" s="113"/>
      <c r="AC27" s="114">
        <f t="shared" si="8"/>
      </c>
      <c r="AD27" s="115"/>
      <c r="AE27" s="116">
        <f t="shared" si="0"/>
      </c>
      <c r="AF27" s="117"/>
      <c r="AG27" s="26"/>
      <c r="AQ27" s="273"/>
      <c r="AS27" s="13">
        <v>75</v>
      </c>
      <c r="AT27" s="118">
        <f t="shared" si="9"/>
        <v>0</v>
      </c>
      <c r="AU27" s="119">
        <f t="shared" si="9"/>
        <v>0</v>
      </c>
      <c r="AV27" s="119">
        <f t="shared" si="9"/>
        <v>0</v>
      </c>
      <c r="AW27" s="119">
        <f t="shared" si="9"/>
        <v>0</v>
      </c>
      <c r="AX27" s="119">
        <f t="shared" si="9"/>
        <v>0</v>
      </c>
      <c r="AY27" s="119">
        <f t="shared" si="9"/>
        <v>0</v>
      </c>
      <c r="AZ27" s="119">
        <f t="shared" si="9"/>
        <v>0</v>
      </c>
      <c r="BA27" s="119">
        <f t="shared" si="9"/>
        <v>0</v>
      </c>
      <c r="BB27" s="119">
        <f t="shared" si="9"/>
        <v>0</v>
      </c>
      <c r="BC27" s="119">
        <f t="shared" si="9"/>
        <v>0</v>
      </c>
      <c r="BD27" s="119">
        <f t="shared" si="9"/>
        <v>0</v>
      </c>
      <c r="BE27" s="119">
        <f t="shared" si="9"/>
        <v>0</v>
      </c>
      <c r="BF27" s="120">
        <f t="shared" si="2"/>
        <v>0</v>
      </c>
      <c r="BG27" s="121">
        <f t="shared" si="10"/>
        <v>0</v>
      </c>
      <c r="BH27" s="119">
        <f t="shared" si="11"/>
        <v>0</v>
      </c>
      <c r="BI27" s="119">
        <f t="shared" si="11"/>
        <v>0</v>
      </c>
      <c r="BJ27" s="119">
        <f t="shared" si="11"/>
        <v>0</v>
      </c>
      <c r="BK27" s="119">
        <f t="shared" si="11"/>
        <v>0</v>
      </c>
      <c r="BL27" s="118">
        <f t="shared" si="11"/>
        <v>0</v>
      </c>
      <c r="BM27" s="120">
        <f t="shared" si="3"/>
        <v>0</v>
      </c>
      <c r="BN27" s="118">
        <f t="shared" si="4"/>
        <v>0</v>
      </c>
      <c r="BO27" s="122">
        <f t="shared" si="12"/>
        <v>0</v>
      </c>
      <c r="BP27" s="271"/>
    </row>
    <row r="28" spans="2:68" ht="25.5" customHeight="1">
      <c r="B28" s="86">
        <v>76</v>
      </c>
      <c r="C28" s="87"/>
      <c r="D28" s="87"/>
      <c r="E28" s="87"/>
      <c r="F28" s="103"/>
      <c r="G28" s="88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9">
        <f t="shared" si="5"/>
      </c>
      <c r="T28" s="90"/>
      <c r="U28" s="141">
        <f t="shared" si="6"/>
      </c>
      <c r="V28" s="87"/>
      <c r="W28" s="87"/>
      <c r="X28" s="87"/>
      <c r="Y28" s="87"/>
      <c r="Z28" s="87"/>
      <c r="AA28" s="89">
        <f t="shared" si="7"/>
      </c>
      <c r="AB28" s="104"/>
      <c r="AC28" s="93">
        <f t="shared" si="8"/>
      </c>
      <c r="AD28" s="94"/>
      <c r="AE28" s="95">
        <f t="shared" si="0"/>
      </c>
      <c r="AF28" s="96"/>
      <c r="AG28" s="26"/>
      <c r="AS28" s="13">
        <v>76</v>
      </c>
      <c r="AT28" s="97">
        <f t="shared" si="9"/>
        <v>0</v>
      </c>
      <c r="AU28" s="98">
        <f t="shared" si="9"/>
        <v>0</v>
      </c>
      <c r="AV28" s="98">
        <f t="shared" si="9"/>
        <v>0</v>
      </c>
      <c r="AW28" s="98">
        <f t="shared" si="9"/>
        <v>0</v>
      </c>
      <c r="AX28" s="98">
        <f t="shared" si="9"/>
        <v>0</v>
      </c>
      <c r="AY28" s="98">
        <f t="shared" si="9"/>
        <v>0</v>
      </c>
      <c r="AZ28" s="98">
        <f t="shared" si="9"/>
        <v>0</v>
      </c>
      <c r="BA28" s="98">
        <f t="shared" si="9"/>
        <v>0</v>
      </c>
      <c r="BB28" s="98">
        <f t="shared" si="9"/>
        <v>0</v>
      </c>
      <c r="BC28" s="98">
        <f t="shared" si="9"/>
        <v>0</v>
      </c>
      <c r="BD28" s="98">
        <f t="shared" si="9"/>
        <v>0</v>
      </c>
      <c r="BE28" s="98">
        <f t="shared" si="9"/>
        <v>0</v>
      </c>
      <c r="BF28" s="99">
        <f t="shared" si="2"/>
        <v>0</v>
      </c>
      <c r="BG28" s="100">
        <f t="shared" si="10"/>
        <v>0</v>
      </c>
      <c r="BH28" s="98">
        <f t="shared" si="11"/>
        <v>0</v>
      </c>
      <c r="BI28" s="98">
        <f t="shared" si="11"/>
        <v>0</v>
      </c>
      <c r="BJ28" s="98">
        <f t="shared" si="11"/>
        <v>0</v>
      </c>
      <c r="BK28" s="98">
        <f t="shared" si="11"/>
        <v>0</v>
      </c>
      <c r="BL28" s="97">
        <f t="shared" si="11"/>
        <v>0</v>
      </c>
      <c r="BM28" s="101">
        <f t="shared" si="3"/>
        <v>0</v>
      </c>
      <c r="BN28" s="97">
        <f t="shared" si="4"/>
        <v>0</v>
      </c>
      <c r="BO28" s="102">
        <f t="shared" si="12"/>
        <v>0</v>
      </c>
      <c r="BP28" s="271"/>
    </row>
    <row r="29" spans="2:68" ht="25.5" customHeight="1">
      <c r="B29" s="86">
        <v>77</v>
      </c>
      <c r="C29" s="87"/>
      <c r="D29" s="87"/>
      <c r="E29" s="87"/>
      <c r="F29" s="103"/>
      <c r="G29" s="88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9">
        <f t="shared" si="5"/>
      </c>
      <c r="T29" s="90"/>
      <c r="U29" s="141">
        <f t="shared" si="6"/>
      </c>
      <c r="V29" s="87"/>
      <c r="W29" s="87"/>
      <c r="X29" s="87"/>
      <c r="Y29" s="87"/>
      <c r="Z29" s="87"/>
      <c r="AA29" s="89">
        <f t="shared" si="7"/>
      </c>
      <c r="AB29" s="104"/>
      <c r="AC29" s="93">
        <f t="shared" si="8"/>
      </c>
      <c r="AD29" s="94"/>
      <c r="AE29" s="95">
        <f t="shared" si="0"/>
      </c>
      <c r="AF29" s="96"/>
      <c r="AG29" s="26"/>
      <c r="AS29" s="13">
        <v>77</v>
      </c>
      <c r="AT29" s="97">
        <f aca="true" t="shared" si="13" ref="AT29:BE31">IF(G29="",AT28,G29)</f>
        <v>0</v>
      </c>
      <c r="AU29" s="98">
        <f t="shared" si="13"/>
        <v>0</v>
      </c>
      <c r="AV29" s="98">
        <f t="shared" si="13"/>
        <v>0</v>
      </c>
      <c r="AW29" s="98">
        <f t="shared" si="13"/>
        <v>0</v>
      </c>
      <c r="AX29" s="98">
        <f t="shared" si="13"/>
        <v>0</v>
      </c>
      <c r="AY29" s="98">
        <f t="shared" si="13"/>
        <v>0</v>
      </c>
      <c r="AZ29" s="98">
        <f t="shared" si="13"/>
        <v>0</v>
      </c>
      <c r="BA29" s="98">
        <f t="shared" si="13"/>
        <v>0</v>
      </c>
      <c r="BB29" s="98">
        <f t="shared" si="13"/>
        <v>0</v>
      </c>
      <c r="BC29" s="98">
        <f t="shared" si="13"/>
        <v>0</v>
      </c>
      <c r="BD29" s="98">
        <f t="shared" si="13"/>
        <v>0</v>
      </c>
      <c r="BE29" s="98">
        <f t="shared" si="13"/>
        <v>0</v>
      </c>
      <c r="BF29" s="99">
        <f t="shared" si="2"/>
        <v>0</v>
      </c>
      <c r="BG29" s="100">
        <f t="shared" si="10"/>
        <v>0</v>
      </c>
      <c r="BH29" s="98">
        <f aca="true" t="shared" si="14" ref="BH29:BL31">IF(V29="",BH28,V29)</f>
        <v>0</v>
      </c>
      <c r="BI29" s="98">
        <f t="shared" si="14"/>
        <v>0</v>
      </c>
      <c r="BJ29" s="98">
        <f t="shared" si="14"/>
        <v>0</v>
      </c>
      <c r="BK29" s="98">
        <f t="shared" si="14"/>
        <v>0</v>
      </c>
      <c r="BL29" s="97">
        <f t="shared" si="14"/>
        <v>0</v>
      </c>
      <c r="BM29" s="101">
        <f t="shared" si="3"/>
        <v>0</v>
      </c>
      <c r="BN29" s="97">
        <f t="shared" si="4"/>
        <v>0</v>
      </c>
      <c r="BO29" s="102">
        <f t="shared" si="12"/>
        <v>0</v>
      </c>
      <c r="BP29" s="271"/>
    </row>
    <row r="30" spans="2:68" ht="25.5" customHeight="1">
      <c r="B30" s="86">
        <v>78</v>
      </c>
      <c r="C30" s="87"/>
      <c r="D30" s="87"/>
      <c r="E30" s="87"/>
      <c r="F30" s="103"/>
      <c r="G30" s="88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9">
        <f t="shared" si="5"/>
      </c>
      <c r="T30" s="90"/>
      <c r="U30" s="141">
        <f t="shared" si="6"/>
      </c>
      <c r="V30" s="87"/>
      <c r="W30" s="87"/>
      <c r="X30" s="87"/>
      <c r="Y30" s="87"/>
      <c r="Z30" s="87"/>
      <c r="AA30" s="89">
        <f t="shared" si="7"/>
      </c>
      <c r="AB30" s="104"/>
      <c r="AC30" s="93">
        <f t="shared" si="8"/>
      </c>
      <c r="AD30" s="94"/>
      <c r="AE30" s="95">
        <f t="shared" si="0"/>
      </c>
      <c r="AF30" s="96"/>
      <c r="AG30" s="26"/>
      <c r="AQ30" s="274"/>
      <c r="AS30" s="13">
        <v>78</v>
      </c>
      <c r="AT30" s="97">
        <f t="shared" si="13"/>
        <v>0</v>
      </c>
      <c r="AU30" s="98">
        <f t="shared" si="13"/>
        <v>0</v>
      </c>
      <c r="AV30" s="98">
        <f t="shared" si="13"/>
        <v>0</v>
      </c>
      <c r="AW30" s="98">
        <f t="shared" si="13"/>
        <v>0</v>
      </c>
      <c r="AX30" s="98">
        <f t="shared" si="13"/>
        <v>0</v>
      </c>
      <c r="AY30" s="98">
        <f t="shared" si="13"/>
        <v>0</v>
      </c>
      <c r="AZ30" s="98">
        <f t="shared" si="13"/>
        <v>0</v>
      </c>
      <c r="BA30" s="98">
        <f t="shared" si="13"/>
        <v>0</v>
      </c>
      <c r="BB30" s="98">
        <f t="shared" si="13"/>
        <v>0</v>
      </c>
      <c r="BC30" s="98">
        <f t="shared" si="13"/>
        <v>0</v>
      </c>
      <c r="BD30" s="98">
        <f t="shared" si="13"/>
        <v>0</v>
      </c>
      <c r="BE30" s="98">
        <f t="shared" si="13"/>
        <v>0</v>
      </c>
      <c r="BF30" s="99">
        <f t="shared" si="2"/>
        <v>0</v>
      </c>
      <c r="BG30" s="100">
        <f t="shared" si="10"/>
        <v>0</v>
      </c>
      <c r="BH30" s="98">
        <f t="shared" si="14"/>
        <v>0</v>
      </c>
      <c r="BI30" s="98">
        <f t="shared" si="14"/>
        <v>0</v>
      </c>
      <c r="BJ30" s="98">
        <f t="shared" si="14"/>
        <v>0</v>
      </c>
      <c r="BK30" s="98">
        <f t="shared" si="14"/>
        <v>0</v>
      </c>
      <c r="BL30" s="97">
        <f t="shared" si="14"/>
        <v>0</v>
      </c>
      <c r="BM30" s="101">
        <f t="shared" si="3"/>
        <v>0</v>
      </c>
      <c r="BN30" s="97">
        <f t="shared" si="4"/>
        <v>0</v>
      </c>
      <c r="BO30" s="102">
        <f t="shared" si="12"/>
        <v>0</v>
      </c>
      <c r="BP30" s="271"/>
    </row>
    <row r="31" spans="2:68" ht="25.5" customHeight="1" thickBot="1">
      <c r="B31" s="123">
        <v>79</v>
      </c>
      <c r="C31" s="87"/>
      <c r="D31" s="87"/>
      <c r="E31" s="87"/>
      <c r="F31" s="103"/>
      <c r="G31" s="88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9">
        <f t="shared" si="5"/>
      </c>
      <c r="T31" s="90"/>
      <c r="U31" s="141">
        <f t="shared" si="6"/>
      </c>
      <c r="V31" s="87"/>
      <c r="W31" s="87"/>
      <c r="X31" s="87"/>
      <c r="Y31" s="87"/>
      <c r="Z31" s="87"/>
      <c r="AA31" s="89">
        <f t="shared" si="7"/>
      </c>
      <c r="AB31" s="104"/>
      <c r="AC31" s="93">
        <f t="shared" si="8"/>
      </c>
      <c r="AD31" s="94"/>
      <c r="AE31" s="95">
        <f t="shared" si="0"/>
      </c>
      <c r="AF31" s="96"/>
      <c r="AG31" s="26"/>
      <c r="AS31" s="13">
        <v>79</v>
      </c>
      <c r="AT31" s="124">
        <f t="shared" si="13"/>
        <v>0</v>
      </c>
      <c r="AU31" s="125">
        <f t="shared" si="13"/>
        <v>0</v>
      </c>
      <c r="AV31" s="125">
        <f t="shared" si="13"/>
        <v>0</v>
      </c>
      <c r="AW31" s="125">
        <f t="shared" si="13"/>
        <v>0</v>
      </c>
      <c r="AX31" s="125">
        <f t="shared" si="13"/>
        <v>0</v>
      </c>
      <c r="AY31" s="125">
        <f t="shared" si="13"/>
        <v>0</v>
      </c>
      <c r="AZ31" s="125">
        <f t="shared" si="13"/>
        <v>0</v>
      </c>
      <c r="BA31" s="125">
        <f t="shared" si="13"/>
        <v>0</v>
      </c>
      <c r="BB31" s="125">
        <f t="shared" si="13"/>
        <v>0</v>
      </c>
      <c r="BC31" s="125">
        <f t="shared" si="13"/>
        <v>0</v>
      </c>
      <c r="BD31" s="125">
        <f t="shared" si="13"/>
        <v>0</v>
      </c>
      <c r="BE31" s="125">
        <f t="shared" si="13"/>
        <v>0</v>
      </c>
      <c r="BF31" s="126">
        <f t="shared" si="2"/>
        <v>0</v>
      </c>
      <c r="BG31" s="106">
        <f t="shared" si="10"/>
        <v>0</v>
      </c>
      <c r="BH31" s="125">
        <f t="shared" si="14"/>
        <v>0</v>
      </c>
      <c r="BI31" s="125">
        <f t="shared" si="14"/>
        <v>0</v>
      </c>
      <c r="BJ31" s="125">
        <f t="shared" si="14"/>
        <v>0</v>
      </c>
      <c r="BK31" s="125">
        <f t="shared" si="14"/>
        <v>0</v>
      </c>
      <c r="BL31" s="124">
        <f t="shared" si="14"/>
        <v>0</v>
      </c>
      <c r="BM31" s="127">
        <f t="shared" si="3"/>
        <v>0</v>
      </c>
      <c r="BN31" s="124">
        <f t="shared" si="4"/>
        <v>0</v>
      </c>
      <c r="BO31" s="128">
        <f t="shared" si="12"/>
        <v>0</v>
      </c>
      <c r="BP31" s="271"/>
    </row>
    <row r="32" spans="2:68" ht="25.5" customHeight="1" thickBot="1">
      <c r="B32" s="129" t="s">
        <v>78</v>
      </c>
      <c r="C32" s="23"/>
      <c r="D32" s="23"/>
      <c r="E32" s="23"/>
      <c r="F32" s="23"/>
      <c r="G32" s="130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>
        <f>IF(BF32=0,"",BF32)</f>
      </c>
      <c r="T32" s="133"/>
      <c r="U32" s="130"/>
      <c r="V32" s="131"/>
      <c r="W32" s="131"/>
      <c r="X32" s="131"/>
      <c r="Y32" s="131"/>
      <c r="Z32" s="131"/>
      <c r="AA32" s="132">
        <f>IF(BM32=0,"",BM32)</f>
      </c>
      <c r="AB32" s="133"/>
      <c r="AC32" s="130"/>
      <c r="AD32" s="131"/>
      <c r="AE32" s="131"/>
      <c r="AF32" s="131"/>
      <c r="AR32" s="24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134">
        <f>SUM(BF12:BF31)</f>
        <v>0</v>
      </c>
      <c r="BG32" s="80"/>
      <c r="BH32" s="252"/>
      <c r="BI32" s="252"/>
      <c r="BJ32" s="252"/>
      <c r="BK32" s="252"/>
      <c r="BL32" s="135"/>
      <c r="BM32" s="134">
        <f>SUM(BM12:BM31)</f>
        <v>0</v>
      </c>
      <c r="BN32" s="136"/>
      <c r="BO32" s="252"/>
      <c r="BP32" s="252"/>
    </row>
    <row r="33" spans="2:70" ht="7.5" customHeight="1">
      <c r="B33" s="137"/>
      <c r="C33" s="137"/>
      <c r="D33" s="138"/>
      <c r="E33" s="137"/>
      <c r="F33" s="138"/>
      <c r="K33" s="17"/>
      <c r="S33" s="137"/>
      <c r="T33" s="137"/>
      <c r="AA33" s="137"/>
      <c r="AB33" s="137"/>
      <c r="AR33" s="242"/>
      <c r="BR33" s="275"/>
    </row>
    <row r="34" spans="2:70" ht="10.5" customHeight="1">
      <c r="B34" s="18"/>
      <c r="C34" s="17"/>
      <c r="D34" s="17"/>
      <c r="E34" s="17"/>
      <c r="F34" s="17"/>
      <c r="G34" s="139" t="s">
        <v>224</v>
      </c>
      <c r="K34" s="17"/>
      <c r="P34" s="17"/>
      <c r="AR34" s="242"/>
      <c r="BR34" s="275"/>
    </row>
    <row r="35" spans="7:45" ht="10.5" customHeight="1">
      <c r="G35" s="139" t="s">
        <v>237</v>
      </c>
      <c r="J35" s="17"/>
      <c r="AQ35" s="276"/>
      <c r="AR35" s="276"/>
      <c r="AS35" s="277"/>
    </row>
    <row r="36" spans="7:9" ht="9.75" customHeight="1">
      <c r="G36" s="139" t="s">
        <v>225</v>
      </c>
      <c r="I36" s="139"/>
    </row>
    <row r="37" ht="4.5" customHeight="1"/>
    <row r="40" spans="28:32" ht="12.75">
      <c r="AB40" s="17"/>
      <c r="AF40" s="143"/>
    </row>
  </sheetData>
  <sheetProtection sheet="1"/>
  <mergeCells count="2">
    <mergeCell ref="O5:R5"/>
    <mergeCell ref="P6:R6"/>
  </mergeCells>
  <printOptions/>
  <pageMargins left="0.7086614173228347" right="0.2755905511811024" top="0.5511811023622047" bottom="0.3937007874015748" header="0.3937007874015748" footer="0.2755905511811024"/>
  <pageSetup firstPageNumber="7" useFirstPageNumber="1" horizontalDpi="600" verticalDpi="600" orientation="landscape" paperSize="8" r:id="rId2"/>
  <headerFooter alignWithMargins="0">
    <oddHeader>&amp;R&amp;"ＭＳ 明朝,標準"&amp;8［定年後の家計プラン］</oddHeader>
    <oddFooter>&amp;C&amp;"ＭＳ 明朝,標準"&amp;12-&amp;11 &amp;P&amp;12 -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54"/>
  <sheetViews>
    <sheetView zoomScalePageLayoutView="0" workbookViewId="0" topLeftCell="A31">
      <selection activeCell="G20" sqref="G20"/>
    </sheetView>
  </sheetViews>
  <sheetFormatPr defaultColWidth="9" defaultRowHeight="14.25"/>
  <cols>
    <col min="1" max="7" width="2.796875" style="144" customWidth="1"/>
    <col min="8" max="8" width="1.2890625" style="144" customWidth="1"/>
    <col min="9" max="36" width="2.796875" style="144" customWidth="1"/>
    <col min="37" max="37" width="3" style="144" customWidth="1"/>
    <col min="38" max="70" width="2.796875" style="144" customWidth="1"/>
    <col min="71" max="71" width="1.8984375" style="144" customWidth="1"/>
    <col min="72" max="73" width="2.796875" style="144" customWidth="1"/>
    <col min="74" max="74" width="1.796875" style="144" customWidth="1"/>
    <col min="75" max="75" width="1" style="144" customWidth="1"/>
    <col min="76" max="78" width="2.796875" style="144" customWidth="1"/>
    <col min="79" max="79" width="9" style="144" customWidth="1"/>
    <col min="80" max="129" width="2.796875" style="144" customWidth="1"/>
    <col min="130" max="16384" width="9" style="144" customWidth="1"/>
  </cols>
  <sheetData>
    <row r="1" spans="18:107" ht="7.5" customHeight="1">
      <c r="R1" s="145"/>
      <c r="S1" s="146"/>
      <c r="T1" s="146"/>
      <c r="U1" s="146"/>
      <c r="V1" s="146"/>
      <c r="W1" s="146"/>
      <c r="X1" s="146"/>
      <c r="Y1" s="146"/>
      <c r="Z1" s="146"/>
      <c r="AA1" s="146"/>
      <c r="AB1" s="146"/>
      <c r="CS1" s="145"/>
      <c r="CT1" s="146"/>
      <c r="CU1" s="146"/>
      <c r="CV1" s="146"/>
      <c r="CW1" s="146"/>
      <c r="CX1" s="146"/>
      <c r="CY1" s="146"/>
      <c r="CZ1" s="146"/>
      <c r="DA1" s="146"/>
      <c r="DB1" s="146"/>
      <c r="DC1" s="146"/>
    </row>
    <row r="2" spans="1:115" ht="15" customHeight="1">
      <c r="A2" s="147" t="s">
        <v>79</v>
      </c>
      <c r="M2" s="278"/>
      <c r="N2" s="278"/>
      <c r="O2" s="278"/>
      <c r="P2" s="278"/>
      <c r="Q2" s="278"/>
      <c r="R2" s="278"/>
      <c r="S2" s="148"/>
      <c r="T2" s="278"/>
      <c r="U2" s="278"/>
      <c r="V2" s="278"/>
      <c r="W2" s="278"/>
      <c r="X2" s="148"/>
      <c r="Y2" s="148"/>
      <c r="Z2" s="278"/>
      <c r="AA2" s="148"/>
      <c r="AB2" s="148"/>
      <c r="AC2" s="148"/>
      <c r="AD2" s="148"/>
      <c r="AE2" s="148"/>
      <c r="AF2" s="148"/>
      <c r="AG2" s="148"/>
      <c r="AH2" s="148"/>
      <c r="AI2" s="278"/>
      <c r="AJ2" s="148"/>
      <c r="AU2" s="149"/>
      <c r="BD2" s="278"/>
      <c r="CB2" s="147" t="s">
        <v>79</v>
      </c>
      <c r="CN2" s="278"/>
      <c r="CO2" s="278"/>
      <c r="CP2" s="278"/>
      <c r="CQ2" s="278"/>
      <c r="CR2" s="278"/>
      <c r="CS2" s="278"/>
      <c r="CT2" s="148"/>
      <c r="CU2" s="278"/>
      <c r="CV2" s="278"/>
      <c r="CW2" s="278"/>
      <c r="CX2" s="278"/>
      <c r="CY2" s="148"/>
      <c r="CZ2" s="148"/>
      <c r="DA2" s="278"/>
      <c r="DB2" s="148"/>
      <c r="DC2" s="148"/>
      <c r="DD2" s="148"/>
      <c r="DE2" s="148"/>
      <c r="DF2" s="148"/>
      <c r="DG2" s="148"/>
      <c r="DH2" s="148"/>
      <c r="DI2" s="148"/>
      <c r="DJ2" s="278"/>
      <c r="DK2" s="148"/>
    </row>
    <row r="3" ht="9.75" customHeight="1" thickBot="1"/>
    <row r="4" spans="1:116" ht="15.75" customHeight="1">
      <c r="A4" s="147"/>
      <c r="B4" s="150"/>
      <c r="C4" s="151"/>
      <c r="D4" s="152"/>
      <c r="E4" s="153"/>
      <c r="F4" s="154"/>
      <c r="G4" s="154"/>
      <c r="H4" s="279"/>
      <c r="I4" s="155"/>
      <c r="J4" s="156"/>
      <c r="K4" s="156"/>
      <c r="L4" s="157"/>
      <c r="M4" s="156"/>
      <c r="N4" s="156"/>
      <c r="O4" s="156"/>
      <c r="P4" s="158"/>
      <c r="Q4" s="159"/>
      <c r="U4" s="160"/>
      <c r="V4" s="161"/>
      <c r="W4" s="161"/>
      <c r="X4" s="161"/>
      <c r="Y4" s="161"/>
      <c r="Z4" s="161"/>
      <c r="AA4" s="161"/>
      <c r="AB4" s="161"/>
      <c r="AC4" s="198"/>
      <c r="AD4" s="162"/>
      <c r="AE4" s="162"/>
      <c r="AF4" s="162"/>
      <c r="AG4" s="162"/>
      <c r="AH4" s="162"/>
      <c r="AI4" s="162"/>
      <c r="AJ4" s="162"/>
      <c r="AK4" s="163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CB4" s="147"/>
      <c r="CC4" s="150"/>
      <c r="CD4" s="151"/>
      <c r="CE4" s="152"/>
      <c r="CF4" s="153"/>
      <c r="CG4" s="154"/>
      <c r="CH4" s="154"/>
      <c r="CI4" s="279"/>
      <c r="CJ4" s="155"/>
      <c r="CK4" s="156"/>
      <c r="CL4" s="156"/>
      <c r="CM4" s="157"/>
      <c r="CN4" s="156"/>
      <c r="CO4" s="156"/>
      <c r="CP4" s="156"/>
      <c r="CQ4" s="158"/>
      <c r="CR4" s="159"/>
      <c r="CV4" s="160"/>
      <c r="CW4" s="161"/>
      <c r="CX4" s="161"/>
      <c r="CY4" s="161"/>
      <c r="CZ4" s="161"/>
      <c r="DA4" s="161"/>
      <c r="DB4" s="161"/>
      <c r="DC4" s="161"/>
      <c r="DD4" s="198"/>
      <c r="DE4" s="162"/>
      <c r="DF4" s="162"/>
      <c r="DG4" s="162"/>
      <c r="DH4" s="162"/>
      <c r="DI4" s="162"/>
      <c r="DJ4" s="162"/>
      <c r="DK4" s="162"/>
      <c r="DL4" s="163"/>
    </row>
    <row r="5" spans="1:116" ht="15.75" customHeight="1">
      <c r="A5" s="147"/>
      <c r="B5" s="164"/>
      <c r="C5" s="280"/>
      <c r="D5" s="281"/>
      <c r="E5" s="281"/>
      <c r="F5" s="282"/>
      <c r="G5" s="282"/>
      <c r="H5" s="283"/>
      <c r="I5" s="284"/>
      <c r="J5" s="285"/>
      <c r="K5" s="286"/>
      <c r="L5" s="286"/>
      <c r="M5" s="286"/>
      <c r="N5" s="286"/>
      <c r="O5" s="286"/>
      <c r="P5" s="287"/>
      <c r="Q5" s="159"/>
      <c r="U5" s="166"/>
      <c r="V5" s="178"/>
      <c r="W5" s="178"/>
      <c r="X5" s="280"/>
      <c r="Y5" s="178"/>
      <c r="Z5" s="178"/>
      <c r="AA5" s="178"/>
      <c r="AB5" s="178"/>
      <c r="AC5" s="163"/>
      <c r="AD5" s="288"/>
      <c r="AE5" s="289"/>
      <c r="AI5" s="165"/>
      <c r="AK5" s="163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CB5" s="147"/>
      <c r="CC5" s="164"/>
      <c r="CD5" s="280"/>
      <c r="CE5" s="281"/>
      <c r="CF5" s="281"/>
      <c r="CG5" s="282"/>
      <c r="CH5" s="282"/>
      <c r="CI5" s="283"/>
      <c r="CJ5" s="284"/>
      <c r="CK5" s="285"/>
      <c r="CL5" s="286"/>
      <c r="CM5" s="286"/>
      <c r="CN5" s="286"/>
      <c r="CO5" s="286"/>
      <c r="CP5" s="286"/>
      <c r="CQ5" s="287"/>
      <c r="CR5" s="159"/>
      <c r="CV5" s="166"/>
      <c r="CW5" s="178"/>
      <c r="CX5" s="178"/>
      <c r="CY5" s="280"/>
      <c r="CZ5" s="178"/>
      <c r="DA5" s="178"/>
      <c r="DB5" s="178"/>
      <c r="DC5" s="178"/>
      <c r="DD5" s="163"/>
      <c r="DE5" s="288"/>
      <c r="DF5" s="289"/>
      <c r="DJ5" s="165"/>
      <c r="DL5" s="163"/>
    </row>
    <row r="6" spans="1:116" ht="15.75" customHeight="1">
      <c r="A6" s="147"/>
      <c r="B6" s="166"/>
      <c r="C6" s="290"/>
      <c r="D6" s="291"/>
      <c r="E6" s="292"/>
      <c r="F6" s="293"/>
      <c r="G6" s="291"/>
      <c r="H6" s="294"/>
      <c r="I6" s="295"/>
      <c r="J6" s="286"/>
      <c r="K6" s="286"/>
      <c r="L6" s="286"/>
      <c r="M6" s="167"/>
      <c r="N6" s="167"/>
      <c r="O6" s="149"/>
      <c r="P6" s="287"/>
      <c r="Q6" s="159"/>
      <c r="U6" s="166" t="s">
        <v>80</v>
      </c>
      <c r="V6" s="178"/>
      <c r="W6" s="178"/>
      <c r="X6" s="280"/>
      <c r="Y6" s="178"/>
      <c r="Z6" s="178"/>
      <c r="AA6" s="178"/>
      <c r="AB6" s="178"/>
      <c r="AC6" s="296"/>
      <c r="AD6" s="288"/>
      <c r="AE6" s="297">
        <f>IF(DF6=0,"",DF6)</f>
        <v>6747</v>
      </c>
      <c r="AF6" s="168"/>
      <c r="AG6" s="298"/>
      <c r="AH6" s="298"/>
      <c r="AI6" s="148" t="s">
        <v>81</v>
      </c>
      <c r="AK6" s="163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CB6" s="147"/>
      <c r="CC6" s="166"/>
      <c r="CD6" s="290"/>
      <c r="CE6" s="291"/>
      <c r="CF6" s="292"/>
      <c r="CG6" s="293"/>
      <c r="CH6" s="291"/>
      <c r="CI6" s="294"/>
      <c r="CJ6" s="295"/>
      <c r="CK6" s="286"/>
      <c r="CL6" s="286"/>
      <c r="CM6" s="286"/>
      <c r="CN6" s="167"/>
      <c r="CO6" s="167"/>
      <c r="CP6" s="149"/>
      <c r="CQ6" s="287"/>
      <c r="CR6" s="159"/>
      <c r="CV6" s="166" t="s">
        <v>80</v>
      </c>
      <c r="CW6" s="178"/>
      <c r="CX6" s="178"/>
      <c r="CY6" s="280"/>
      <c r="CZ6" s="178"/>
      <c r="DA6" s="178"/>
      <c r="DB6" s="178"/>
      <c r="DC6" s="178"/>
      <c r="DD6" s="296"/>
      <c r="DE6" s="288"/>
      <c r="DF6" s="297">
        <f>IF('計算表記入例  '!AA32="",0,'計算表記入例  '!AA32)</f>
        <v>6747</v>
      </c>
      <c r="DG6" s="168"/>
      <c r="DH6" s="298"/>
      <c r="DI6" s="298"/>
      <c r="DJ6" s="148" t="s">
        <v>81</v>
      </c>
      <c r="DL6" s="163"/>
    </row>
    <row r="7" spans="1:116" ht="15.75" customHeight="1" thickBot="1">
      <c r="A7" s="147"/>
      <c r="B7" s="228" t="s">
        <v>82</v>
      </c>
      <c r="C7" s="290"/>
      <c r="D7" s="299"/>
      <c r="E7" s="292"/>
      <c r="F7" s="293"/>
      <c r="G7" s="293"/>
      <c r="H7" s="294"/>
      <c r="I7" s="295"/>
      <c r="J7" s="286"/>
      <c r="K7" s="149"/>
      <c r="L7" s="286"/>
      <c r="M7" s="286"/>
      <c r="N7" s="286"/>
      <c r="O7" s="286"/>
      <c r="P7" s="287"/>
      <c r="Q7" s="159"/>
      <c r="U7" s="166"/>
      <c r="V7" s="178"/>
      <c r="W7" s="178"/>
      <c r="X7" s="178"/>
      <c r="Y7" s="178"/>
      <c r="Z7" s="178"/>
      <c r="AA7" s="178"/>
      <c r="AB7" s="178"/>
      <c r="AC7" s="163"/>
      <c r="AD7" s="181"/>
      <c r="AK7" s="163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CB7" s="147"/>
      <c r="CC7" s="166" t="s">
        <v>82</v>
      </c>
      <c r="CD7" s="290"/>
      <c r="CE7" s="299"/>
      <c r="CF7" s="292"/>
      <c r="CG7" s="293"/>
      <c r="CH7" s="293"/>
      <c r="CI7" s="294"/>
      <c r="CJ7" s="295"/>
      <c r="CK7" s="286"/>
      <c r="CL7" s="149"/>
      <c r="CM7" s="286"/>
      <c r="CN7" s="286"/>
      <c r="CO7" s="286"/>
      <c r="CP7" s="286"/>
      <c r="CQ7" s="287"/>
      <c r="CR7" s="159"/>
      <c r="CV7" s="166"/>
      <c r="CW7" s="178"/>
      <c r="CX7" s="178"/>
      <c r="CY7" s="178"/>
      <c r="CZ7" s="178"/>
      <c r="DA7" s="178"/>
      <c r="DB7" s="178"/>
      <c r="DC7" s="178"/>
      <c r="DD7" s="163"/>
      <c r="DE7" s="181"/>
      <c r="DL7" s="163"/>
    </row>
    <row r="8" spans="1:116" ht="15.75" customHeight="1">
      <c r="A8" s="147"/>
      <c r="B8" s="169"/>
      <c r="C8" s="291"/>
      <c r="D8" s="299"/>
      <c r="E8" s="292"/>
      <c r="F8" s="293"/>
      <c r="G8" s="293"/>
      <c r="H8" s="294"/>
      <c r="I8" s="295"/>
      <c r="J8" s="289"/>
      <c r="K8" s="300">
        <f>IF(CL8=0,"",CL8)</f>
        <v>8912</v>
      </c>
      <c r="L8" s="301"/>
      <c r="M8" s="301"/>
      <c r="N8" s="301"/>
      <c r="O8" s="302" t="s">
        <v>81</v>
      </c>
      <c r="P8" s="287"/>
      <c r="Q8" s="159"/>
      <c r="U8" s="170"/>
      <c r="V8" s="171"/>
      <c r="W8" s="171"/>
      <c r="X8" s="171"/>
      <c r="Y8" s="171"/>
      <c r="Z8" s="171"/>
      <c r="AA8" s="171"/>
      <c r="AB8" s="172"/>
      <c r="AC8" s="303" t="s">
        <v>205</v>
      </c>
      <c r="AD8" s="173"/>
      <c r="AE8" s="173"/>
      <c r="AF8" s="173"/>
      <c r="AG8" s="173"/>
      <c r="AH8" s="162"/>
      <c r="AI8" s="162"/>
      <c r="AJ8" s="162"/>
      <c r="AK8" s="163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CB8" s="147"/>
      <c r="CC8" s="169"/>
      <c r="CD8" s="291"/>
      <c r="CE8" s="299"/>
      <c r="CF8" s="292"/>
      <c r="CG8" s="293"/>
      <c r="CH8" s="293"/>
      <c r="CI8" s="294"/>
      <c r="CJ8" s="295"/>
      <c r="CK8" s="289"/>
      <c r="CL8" s="297">
        <f>IF('計算表記入例  '!S32="",0,'計算表記入例  '!S32)</f>
        <v>8912</v>
      </c>
      <c r="CM8" s="301"/>
      <c r="CN8" s="301"/>
      <c r="CO8" s="301"/>
      <c r="CP8" s="302" t="s">
        <v>81</v>
      </c>
      <c r="CQ8" s="287"/>
      <c r="CR8" s="159"/>
      <c r="CV8" s="170"/>
      <c r="CW8" s="171"/>
      <c r="CX8" s="171"/>
      <c r="CY8" s="171"/>
      <c r="CZ8" s="171"/>
      <c r="DA8" s="171"/>
      <c r="DB8" s="171"/>
      <c r="DC8" s="172"/>
      <c r="DD8" s="303" t="s">
        <v>205</v>
      </c>
      <c r="DE8" s="173"/>
      <c r="DF8" s="173"/>
      <c r="DG8" s="173"/>
      <c r="DH8" s="173"/>
      <c r="DI8" s="162"/>
      <c r="DJ8" s="162"/>
      <c r="DK8" s="162"/>
      <c r="DL8" s="163"/>
    </row>
    <row r="9" spans="1:116" ht="15.75" customHeight="1">
      <c r="A9" s="147"/>
      <c r="B9" s="174"/>
      <c r="C9" s="178"/>
      <c r="D9" s="178"/>
      <c r="E9" s="178"/>
      <c r="F9" s="178"/>
      <c r="G9" s="178"/>
      <c r="H9" s="163"/>
      <c r="I9" s="167"/>
      <c r="J9" s="167"/>
      <c r="K9" s="167"/>
      <c r="L9" s="167"/>
      <c r="M9" s="167"/>
      <c r="N9" s="167"/>
      <c r="O9" s="167"/>
      <c r="Q9" s="163"/>
      <c r="U9" s="175" t="s">
        <v>83</v>
      </c>
      <c r="V9" s="176"/>
      <c r="W9" s="176"/>
      <c r="X9" s="176"/>
      <c r="Y9" s="176"/>
      <c r="Z9" s="176"/>
      <c r="AA9" s="176"/>
      <c r="AB9" s="304"/>
      <c r="AC9" s="305"/>
      <c r="AD9" s="181"/>
      <c r="AE9" s="181"/>
      <c r="AF9" s="306"/>
      <c r="AG9" s="307"/>
      <c r="AH9" s="308"/>
      <c r="AI9" s="148"/>
      <c r="AK9" s="163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CB9" s="147"/>
      <c r="CC9" s="174"/>
      <c r="CD9" s="178"/>
      <c r="CE9" s="178"/>
      <c r="CF9" s="178"/>
      <c r="CG9" s="178"/>
      <c r="CH9" s="178"/>
      <c r="CI9" s="163"/>
      <c r="CJ9" s="167"/>
      <c r="CK9" s="167"/>
      <c r="CL9" s="167"/>
      <c r="CM9" s="167"/>
      <c r="CN9" s="167"/>
      <c r="CO9" s="167"/>
      <c r="CP9" s="167"/>
      <c r="CR9" s="163"/>
      <c r="CV9" s="175" t="s">
        <v>83</v>
      </c>
      <c r="CW9" s="176"/>
      <c r="CX9" s="176"/>
      <c r="CY9" s="176"/>
      <c r="CZ9" s="176"/>
      <c r="DA9" s="176"/>
      <c r="DB9" s="176"/>
      <c r="DC9" s="304"/>
      <c r="DD9" s="305"/>
      <c r="DE9" s="181"/>
      <c r="DF9" s="181"/>
      <c r="DG9" s="306"/>
      <c r="DH9" s="307"/>
      <c r="DI9" s="308"/>
      <c r="DJ9" s="148"/>
      <c r="DL9" s="163"/>
    </row>
    <row r="10" spans="1:116" ht="15.75" customHeight="1" thickBot="1">
      <c r="A10" s="147"/>
      <c r="B10" s="166"/>
      <c r="C10" s="178"/>
      <c r="D10" s="178"/>
      <c r="E10" s="178"/>
      <c r="F10" s="178"/>
      <c r="G10" s="178"/>
      <c r="H10" s="163"/>
      <c r="I10" s="309"/>
      <c r="J10" s="167"/>
      <c r="K10" s="167"/>
      <c r="L10" s="167"/>
      <c r="M10" s="167"/>
      <c r="N10" s="167"/>
      <c r="O10" s="167"/>
      <c r="Q10" s="163"/>
      <c r="U10" s="177" t="s">
        <v>84</v>
      </c>
      <c r="V10" s="178"/>
      <c r="W10" s="178"/>
      <c r="X10" s="178"/>
      <c r="Y10" s="178"/>
      <c r="Z10" s="178"/>
      <c r="AA10" s="178"/>
      <c r="AB10" s="178"/>
      <c r="AC10" s="163"/>
      <c r="AE10" s="310">
        <f>IF(DF10=0,"",DF10)</f>
        <v>2765</v>
      </c>
      <c r="AF10" s="306"/>
      <c r="AG10" s="307"/>
      <c r="AH10" s="308"/>
      <c r="AI10" s="148" t="s">
        <v>81</v>
      </c>
      <c r="AK10" s="163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CB10" s="147"/>
      <c r="CC10" s="166"/>
      <c r="CD10" s="178"/>
      <c r="CE10" s="178"/>
      <c r="CF10" s="178"/>
      <c r="CG10" s="178"/>
      <c r="CH10" s="178"/>
      <c r="CI10" s="163"/>
      <c r="CJ10" s="309"/>
      <c r="CK10" s="167"/>
      <c r="CL10" s="167"/>
      <c r="CM10" s="167"/>
      <c r="CN10" s="167"/>
      <c r="CO10" s="167"/>
      <c r="CP10" s="167"/>
      <c r="CR10" s="163"/>
      <c r="CV10" s="177" t="s">
        <v>84</v>
      </c>
      <c r="CW10" s="178"/>
      <c r="CX10" s="178"/>
      <c r="CY10" s="178"/>
      <c r="CZ10" s="178"/>
      <c r="DA10" s="178"/>
      <c r="DB10" s="178"/>
      <c r="DC10" s="178"/>
      <c r="DD10" s="163"/>
      <c r="DF10" s="310">
        <f>CL8+CL13-DF6-DG13</f>
        <v>2765</v>
      </c>
      <c r="DG10" s="306"/>
      <c r="DH10" s="307"/>
      <c r="DI10" s="308"/>
      <c r="DJ10" s="148" t="s">
        <v>81</v>
      </c>
      <c r="DL10" s="163"/>
    </row>
    <row r="11" spans="1:116" ht="15.75" customHeight="1" thickBot="1">
      <c r="A11" s="147"/>
      <c r="B11" s="160"/>
      <c r="C11" s="161"/>
      <c r="D11" s="161"/>
      <c r="E11" s="161"/>
      <c r="F11" s="161"/>
      <c r="G11" s="161"/>
      <c r="H11" s="198"/>
      <c r="I11" s="179"/>
      <c r="J11" s="157"/>
      <c r="K11" s="157"/>
      <c r="L11" s="157"/>
      <c r="M11" s="157"/>
      <c r="N11" s="157"/>
      <c r="O11" s="157"/>
      <c r="P11" s="162"/>
      <c r="Q11" s="163"/>
      <c r="U11" s="166"/>
      <c r="V11" s="178"/>
      <c r="W11" s="178"/>
      <c r="X11" s="178"/>
      <c r="Y11" s="178"/>
      <c r="Z11" s="178"/>
      <c r="AA11" s="178"/>
      <c r="AB11" s="178"/>
      <c r="AC11" s="305"/>
      <c r="AD11" s="288"/>
      <c r="AE11" s="181"/>
      <c r="AF11" s="181"/>
      <c r="AG11" s="181"/>
      <c r="AK11" s="163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CB11" s="147"/>
      <c r="CC11" s="160"/>
      <c r="CD11" s="161"/>
      <c r="CE11" s="161"/>
      <c r="CF11" s="161"/>
      <c r="CG11" s="161"/>
      <c r="CH11" s="161"/>
      <c r="CI11" s="198"/>
      <c r="CJ11" s="179"/>
      <c r="CK11" s="157"/>
      <c r="CL11" s="157"/>
      <c r="CM11" s="157"/>
      <c r="CN11" s="157"/>
      <c r="CO11" s="157"/>
      <c r="CP11" s="157"/>
      <c r="CQ11" s="162"/>
      <c r="CR11" s="163"/>
      <c r="CV11" s="166"/>
      <c r="CW11" s="178"/>
      <c r="CX11" s="178"/>
      <c r="CY11" s="178"/>
      <c r="CZ11" s="178"/>
      <c r="DA11" s="178"/>
      <c r="DB11" s="178"/>
      <c r="DC11" s="178"/>
      <c r="DD11" s="305"/>
      <c r="DE11" s="288"/>
      <c r="DF11" s="181"/>
      <c r="DG11" s="181"/>
      <c r="DH11" s="181"/>
      <c r="DL11" s="163"/>
    </row>
    <row r="12" spans="1:116" ht="15.75" customHeight="1">
      <c r="A12" s="147"/>
      <c r="B12" s="180" t="s">
        <v>85</v>
      </c>
      <c r="C12" s="311"/>
      <c r="D12" s="311"/>
      <c r="E12" s="311"/>
      <c r="F12" s="311"/>
      <c r="G12" s="178"/>
      <c r="H12" s="163"/>
      <c r="I12" s="309"/>
      <c r="J12" s="167"/>
      <c r="K12" s="149"/>
      <c r="L12" s="149"/>
      <c r="M12" s="149"/>
      <c r="N12" s="149"/>
      <c r="O12" s="149"/>
      <c r="Q12" s="163"/>
      <c r="R12" s="181"/>
      <c r="S12" s="181"/>
      <c r="U12" s="160"/>
      <c r="V12" s="161"/>
      <c r="W12" s="161"/>
      <c r="X12" s="182"/>
      <c r="Y12" s="161"/>
      <c r="Z12" s="161"/>
      <c r="AA12" s="161"/>
      <c r="AB12" s="161"/>
      <c r="AC12" s="312" t="s">
        <v>177</v>
      </c>
      <c r="AD12" s="173"/>
      <c r="AE12" s="162"/>
      <c r="AF12" s="162"/>
      <c r="AG12" s="162"/>
      <c r="AH12" s="162"/>
      <c r="AI12" s="162"/>
      <c r="AJ12" s="162"/>
      <c r="AK12" s="163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CB12" s="147"/>
      <c r="CC12" s="180" t="s">
        <v>85</v>
      </c>
      <c r="CD12" s="311"/>
      <c r="CE12" s="311"/>
      <c r="CF12" s="311"/>
      <c r="CG12" s="311"/>
      <c r="CH12" s="178"/>
      <c r="CI12" s="163"/>
      <c r="CJ12" s="309"/>
      <c r="CK12" s="167"/>
      <c r="CL12" s="149"/>
      <c r="CM12" s="149"/>
      <c r="CN12" s="149"/>
      <c r="CO12" s="149"/>
      <c r="CP12" s="149"/>
      <c r="CR12" s="163"/>
      <c r="CS12" s="181"/>
      <c r="CT12" s="181"/>
      <c r="CV12" s="160"/>
      <c r="CW12" s="161"/>
      <c r="CX12" s="161"/>
      <c r="CY12" s="182"/>
      <c r="CZ12" s="161"/>
      <c r="DA12" s="161"/>
      <c r="DB12" s="161"/>
      <c r="DC12" s="161"/>
      <c r="DD12" s="312" t="s">
        <v>177</v>
      </c>
      <c r="DE12" s="173"/>
      <c r="DF12" s="162"/>
      <c r="DG12" s="162"/>
      <c r="DH12" s="162"/>
      <c r="DI12" s="162"/>
      <c r="DJ12" s="162"/>
      <c r="DK12" s="162"/>
      <c r="DL12" s="163"/>
    </row>
    <row r="13" spans="1:116" ht="15.75" customHeight="1">
      <c r="A13" s="147"/>
      <c r="B13" s="183"/>
      <c r="C13" s="311"/>
      <c r="D13" s="311"/>
      <c r="E13" s="311"/>
      <c r="F13" s="352" t="s">
        <v>178</v>
      </c>
      <c r="G13" s="178"/>
      <c r="H13" s="313"/>
      <c r="I13" s="284"/>
      <c r="J13" s="289"/>
      <c r="K13" s="297">
        <f>IF(CL13=0,"",CL13)</f>
        <v>900</v>
      </c>
      <c r="L13" s="308"/>
      <c r="M13" s="308"/>
      <c r="N13" s="308"/>
      <c r="O13" s="302" t="s">
        <v>81</v>
      </c>
      <c r="P13" s="314"/>
      <c r="Q13" s="315"/>
      <c r="T13" s="184"/>
      <c r="U13" s="166"/>
      <c r="V13" s="316" t="s">
        <v>86</v>
      </c>
      <c r="W13" s="178"/>
      <c r="X13" s="185" t="s">
        <v>87</v>
      </c>
      <c r="Y13" s="178"/>
      <c r="Z13" s="178"/>
      <c r="AA13" s="178"/>
      <c r="AB13" s="178"/>
      <c r="AC13" s="163"/>
      <c r="AD13" s="181"/>
      <c r="AF13" s="317">
        <f>IF(DG13=0,"",DG13)</f>
        <v>300</v>
      </c>
      <c r="AG13" s="317"/>
      <c r="AH13" s="298"/>
      <c r="AI13" s="148" t="s">
        <v>81</v>
      </c>
      <c r="AK13" s="163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CB13" s="147"/>
      <c r="CC13" s="183"/>
      <c r="CD13" s="311"/>
      <c r="CE13" s="311"/>
      <c r="CF13" s="311"/>
      <c r="CG13" s="352" t="s">
        <v>178</v>
      </c>
      <c r="CH13" s="178"/>
      <c r="CI13" s="313"/>
      <c r="CJ13" s="284"/>
      <c r="CK13" s="289"/>
      <c r="CL13" s="297">
        <f>IF('計算表記入例  '!AE7="",0,'計算表記入例  '!AE7)</f>
        <v>900</v>
      </c>
      <c r="CM13" s="308"/>
      <c r="CN13" s="308"/>
      <c r="CO13" s="308"/>
      <c r="CP13" s="302" t="s">
        <v>81</v>
      </c>
      <c r="CQ13" s="314"/>
      <c r="CR13" s="315"/>
      <c r="CU13" s="184"/>
      <c r="CV13" s="166"/>
      <c r="CW13" s="316" t="s">
        <v>86</v>
      </c>
      <c r="CX13" s="178"/>
      <c r="CY13" s="185" t="s">
        <v>87</v>
      </c>
      <c r="CZ13" s="178"/>
      <c r="DA13" s="178"/>
      <c r="DB13" s="178"/>
      <c r="DC13" s="178"/>
      <c r="DD13" s="163"/>
      <c r="DE13" s="181"/>
      <c r="DG13" s="354">
        <f>IF(ISBLANK(ROUNDDOWN((CL8+CL13-DF6)*0.1,-1)),"",ROUNDDOWN((CL8+CL13-DF6)*0.1,-1))</f>
        <v>300</v>
      </c>
      <c r="DH13" s="354">
        <f>IF(ISBLANK(ROUNDDOWN((CM8+CM13-DG6)*0.1,-1)),ROUNDDOWN((CM8+CM13-DG6)*0.1,-1),"")</f>
      </c>
      <c r="DI13" s="354">
        <f>IF(ISBLANK(ROUNDDOWN((CN8+CN13-DH6)*0.1,-1)),ROUNDDOWN((CN8+CN13-DH6)*0.1,-1),"")</f>
      </c>
      <c r="DJ13" s="148" t="s">
        <v>81</v>
      </c>
      <c r="DL13" s="163"/>
    </row>
    <row r="14" spans="1:116" ht="15.75" customHeight="1" thickBot="1">
      <c r="A14" s="147"/>
      <c r="B14" s="166"/>
      <c r="C14" s="290"/>
      <c r="D14" s="290"/>
      <c r="E14" s="290"/>
      <c r="F14" s="353"/>
      <c r="G14" s="290"/>
      <c r="H14" s="159"/>
      <c r="I14" s="295"/>
      <c r="J14" s="286"/>
      <c r="K14" s="286"/>
      <c r="L14" s="286"/>
      <c r="M14" s="286"/>
      <c r="N14" s="286"/>
      <c r="O14" s="286"/>
      <c r="P14" s="287"/>
      <c r="Q14" s="159"/>
      <c r="U14" s="166"/>
      <c r="V14" s="316" t="s">
        <v>88</v>
      </c>
      <c r="W14" s="178"/>
      <c r="X14" s="186"/>
      <c r="Y14" s="178"/>
      <c r="Z14" s="178"/>
      <c r="AA14" s="178"/>
      <c r="AB14" s="178"/>
      <c r="AC14" s="318"/>
      <c r="AD14" s="181"/>
      <c r="AK14" s="163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CB14" s="147"/>
      <c r="CC14" s="166"/>
      <c r="CD14" s="290"/>
      <c r="CE14" s="290"/>
      <c r="CF14" s="290"/>
      <c r="CG14" s="353"/>
      <c r="CH14" s="290"/>
      <c r="CI14" s="159"/>
      <c r="CJ14" s="295"/>
      <c r="CK14" s="286"/>
      <c r="CL14" s="286"/>
      <c r="CM14" s="286"/>
      <c r="CN14" s="286"/>
      <c r="CO14" s="286"/>
      <c r="CP14" s="286"/>
      <c r="CQ14" s="287"/>
      <c r="CR14" s="159"/>
      <c r="CV14" s="166"/>
      <c r="CW14" s="316" t="s">
        <v>88</v>
      </c>
      <c r="CX14" s="178"/>
      <c r="CY14" s="186"/>
      <c r="CZ14" s="178"/>
      <c r="DA14" s="178"/>
      <c r="DB14" s="178"/>
      <c r="DC14" s="178"/>
      <c r="DD14" s="318"/>
      <c r="DE14" s="181"/>
      <c r="DL14" s="163"/>
    </row>
    <row r="15" spans="1:116" ht="15.75" customHeight="1">
      <c r="A15" s="147"/>
      <c r="B15" s="160"/>
      <c r="C15" s="161"/>
      <c r="D15" s="161"/>
      <c r="E15" s="161"/>
      <c r="F15" s="161"/>
      <c r="G15" s="161"/>
      <c r="H15" s="198"/>
      <c r="I15" s="179"/>
      <c r="J15" s="157"/>
      <c r="K15" s="157"/>
      <c r="L15" s="157"/>
      <c r="M15" s="157"/>
      <c r="N15" s="157"/>
      <c r="O15" s="157"/>
      <c r="P15" s="162"/>
      <c r="Q15" s="163"/>
      <c r="U15" s="166"/>
      <c r="V15" s="316" t="s">
        <v>89</v>
      </c>
      <c r="W15" s="178"/>
      <c r="X15" s="187"/>
      <c r="Y15" s="188"/>
      <c r="Z15" s="188"/>
      <c r="AA15" s="188"/>
      <c r="AB15" s="188"/>
      <c r="AC15" s="319"/>
      <c r="AD15" s="189"/>
      <c r="AE15" s="190"/>
      <c r="AF15" s="191"/>
      <c r="AG15" s="192"/>
      <c r="AH15" s="192"/>
      <c r="AI15" s="320"/>
      <c r="AJ15" s="190"/>
      <c r="AK15" s="163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CB15" s="147"/>
      <c r="CC15" s="160"/>
      <c r="CD15" s="161"/>
      <c r="CE15" s="161"/>
      <c r="CF15" s="161"/>
      <c r="CG15" s="161"/>
      <c r="CH15" s="161"/>
      <c r="CI15" s="198"/>
      <c r="CJ15" s="179"/>
      <c r="CK15" s="157"/>
      <c r="CL15" s="157"/>
      <c r="CM15" s="157"/>
      <c r="CN15" s="157"/>
      <c r="CO15" s="157"/>
      <c r="CP15" s="157"/>
      <c r="CQ15" s="162"/>
      <c r="CR15" s="163"/>
      <c r="CV15" s="166"/>
      <c r="CW15" s="316" t="s">
        <v>89</v>
      </c>
      <c r="CX15" s="178"/>
      <c r="CY15" s="187"/>
      <c r="CZ15" s="188"/>
      <c r="DA15" s="188"/>
      <c r="DB15" s="188"/>
      <c r="DC15" s="188"/>
      <c r="DD15" s="319"/>
      <c r="DE15" s="189"/>
      <c r="DF15" s="190"/>
      <c r="DG15" s="191"/>
      <c r="DH15" s="192"/>
      <c r="DI15" s="192"/>
      <c r="DJ15" s="320"/>
      <c r="DK15" s="190"/>
      <c r="DL15" s="163"/>
    </row>
    <row r="16" spans="2:116" ht="15.75" customHeight="1">
      <c r="B16" s="193" t="s">
        <v>90</v>
      </c>
      <c r="C16" s="176"/>
      <c r="D16" s="176"/>
      <c r="E16" s="176"/>
      <c r="F16" s="176"/>
      <c r="G16" s="176"/>
      <c r="H16" s="321"/>
      <c r="I16" s="284"/>
      <c r="J16" s="289"/>
      <c r="L16" s="167"/>
      <c r="M16" s="167"/>
      <c r="N16" s="322"/>
      <c r="O16" s="167"/>
      <c r="Q16" s="163"/>
      <c r="U16" s="174"/>
      <c r="V16" s="323" t="s">
        <v>91</v>
      </c>
      <c r="W16" s="178"/>
      <c r="X16" s="194" t="s">
        <v>92</v>
      </c>
      <c r="Y16" s="178"/>
      <c r="Z16" s="178"/>
      <c r="AA16" s="178"/>
      <c r="AB16" s="178"/>
      <c r="AC16" s="324"/>
      <c r="AD16" s="288"/>
      <c r="AE16" s="289"/>
      <c r="AF16" s="325"/>
      <c r="AG16" s="325"/>
      <c r="AI16" s="165"/>
      <c r="AK16" s="163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CC16" s="193" t="s">
        <v>90</v>
      </c>
      <c r="CD16" s="176"/>
      <c r="CE16" s="176"/>
      <c r="CF16" s="176"/>
      <c r="CG16" s="176"/>
      <c r="CH16" s="176"/>
      <c r="CI16" s="321"/>
      <c r="CJ16" s="284"/>
      <c r="CK16" s="289"/>
      <c r="CM16" s="167"/>
      <c r="CN16" s="167"/>
      <c r="CO16" s="322"/>
      <c r="CP16" s="167"/>
      <c r="CR16" s="163"/>
      <c r="CV16" s="174"/>
      <c r="CW16" s="323" t="s">
        <v>91</v>
      </c>
      <c r="CX16" s="178"/>
      <c r="CY16" s="194" t="s">
        <v>92</v>
      </c>
      <c r="CZ16" s="178"/>
      <c r="DA16" s="178"/>
      <c r="DB16" s="178"/>
      <c r="DC16" s="178"/>
      <c r="DD16" s="324"/>
      <c r="DE16" s="288"/>
      <c r="DF16" s="289"/>
      <c r="DG16" s="325"/>
      <c r="DH16" s="325"/>
      <c r="DJ16" s="165"/>
      <c r="DL16" s="163"/>
    </row>
    <row r="17" spans="2:116" ht="15.75" customHeight="1">
      <c r="B17" s="193"/>
      <c r="C17" s="326"/>
      <c r="D17" s="326"/>
      <c r="E17" s="326"/>
      <c r="F17" s="280" t="s">
        <v>93</v>
      </c>
      <c r="G17" s="326"/>
      <c r="H17" s="321"/>
      <c r="I17" s="284"/>
      <c r="J17" s="289"/>
      <c r="K17" s="327">
        <v>3000</v>
      </c>
      <c r="L17" s="328"/>
      <c r="M17" s="328"/>
      <c r="N17" s="328"/>
      <c r="O17" s="302" t="s">
        <v>81</v>
      </c>
      <c r="Q17" s="163"/>
      <c r="U17" s="166"/>
      <c r="V17" s="316" t="s">
        <v>94</v>
      </c>
      <c r="W17" s="178"/>
      <c r="X17" s="194"/>
      <c r="Y17" s="178"/>
      <c r="Z17" s="178"/>
      <c r="AA17" s="280" t="s">
        <v>95</v>
      </c>
      <c r="AB17" s="178"/>
      <c r="AC17" s="163"/>
      <c r="AD17" s="181"/>
      <c r="AE17" s="327">
        <v>3000</v>
      </c>
      <c r="AF17" s="328"/>
      <c r="AG17" s="328"/>
      <c r="AH17" s="328"/>
      <c r="AI17" s="302" t="s">
        <v>81</v>
      </c>
      <c r="AK17" s="163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CC17" s="193"/>
      <c r="CD17" s="326"/>
      <c r="CE17" s="326"/>
      <c r="CF17" s="326"/>
      <c r="CG17" s="280" t="s">
        <v>93</v>
      </c>
      <c r="CH17" s="326"/>
      <c r="CI17" s="321"/>
      <c r="CJ17" s="284"/>
      <c r="CK17" s="289"/>
      <c r="CL17" s="327">
        <v>3000</v>
      </c>
      <c r="CM17" s="328"/>
      <c r="CN17" s="328"/>
      <c r="CO17" s="328"/>
      <c r="CP17" s="302" t="s">
        <v>81</v>
      </c>
      <c r="CR17" s="163"/>
      <c r="CV17" s="166"/>
      <c r="CW17" s="316" t="s">
        <v>94</v>
      </c>
      <c r="CX17" s="178"/>
      <c r="CY17" s="194"/>
      <c r="CZ17" s="178"/>
      <c r="DA17" s="178"/>
      <c r="DB17" s="280" t="s">
        <v>95</v>
      </c>
      <c r="DC17" s="178"/>
      <c r="DD17" s="163"/>
      <c r="DE17" s="181"/>
      <c r="DF17" s="327">
        <v>3000</v>
      </c>
      <c r="DG17" s="328"/>
      <c r="DH17" s="328"/>
      <c r="DI17" s="328"/>
      <c r="DJ17" s="302" t="s">
        <v>81</v>
      </c>
      <c r="DL17" s="163"/>
    </row>
    <row r="18" spans="2:116" ht="15.75" customHeight="1" thickBot="1">
      <c r="B18" s="193"/>
      <c r="C18" s="326"/>
      <c r="D18" s="326"/>
      <c r="E18" s="326"/>
      <c r="F18" s="326"/>
      <c r="G18" s="326"/>
      <c r="H18" s="163"/>
      <c r="I18" s="309"/>
      <c r="J18" s="167"/>
      <c r="K18" s="167"/>
      <c r="L18" s="167"/>
      <c r="M18" s="167"/>
      <c r="N18" s="167"/>
      <c r="O18" s="302"/>
      <c r="Q18" s="163"/>
      <c r="U18" s="166"/>
      <c r="V18" s="178"/>
      <c r="W18" s="178"/>
      <c r="X18" s="186"/>
      <c r="Y18" s="178"/>
      <c r="Z18" s="178"/>
      <c r="AA18" s="178"/>
      <c r="AB18" s="178"/>
      <c r="AC18" s="163"/>
      <c r="AD18" s="181"/>
      <c r="AK18" s="163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CC18" s="193"/>
      <c r="CD18" s="326"/>
      <c r="CE18" s="326"/>
      <c r="CF18" s="326"/>
      <c r="CG18" s="326"/>
      <c r="CH18" s="326"/>
      <c r="CI18" s="163"/>
      <c r="CJ18" s="309"/>
      <c r="CK18" s="167"/>
      <c r="CL18" s="167"/>
      <c r="CM18" s="167"/>
      <c r="CN18" s="167"/>
      <c r="CO18" s="167"/>
      <c r="CP18" s="302"/>
      <c r="CR18" s="163"/>
      <c r="CV18" s="166"/>
      <c r="CW18" s="178"/>
      <c r="CX18" s="178"/>
      <c r="CY18" s="186"/>
      <c r="CZ18" s="178"/>
      <c r="DA18" s="178"/>
      <c r="DB18" s="178"/>
      <c r="DC18" s="178"/>
      <c r="DD18" s="163"/>
      <c r="DE18" s="181"/>
      <c r="DL18" s="163"/>
    </row>
    <row r="19" spans="2:115" ht="9.75" customHeight="1">
      <c r="B19" s="162"/>
      <c r="C19" s="162"/>
      <c r="D19" s="162"/>
      <c r="E19" s="162"/>
      <c r="F19" s="162"/>
      <c r="G19" s="162"/>
      <c r="H19" s="162"/>
      <c r="I19" s="179"/>
      <c r="J19" s="157"/>
      <c r="K19" s="195"/>
      <c r="L19" s="329"/>
      <c r="M19" s="329"/>
      <c r="N19" s="329"/>
      <c r="O19" s="157"/>
      <c r="P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CC19" s="162"/>
      <c r="CD19" s="162"/>
      <c r="CE19" s="162"/>
      <c r="CF19" s="162"/>
      <c r="CG19" s="162"/>
      <c r="CH19" s="162"/>
      <c r="CI19" s="162"/>
      <c r="CJ19" s="179"/>
      <c r="CK19" s="157"/>
      <c r="CL19" s="195"/>
      <c r="CM19" s="329"/>
      <c r="CN19" s="329"/>
      <c r="CO19" s="329"/>
      <c r="CP19" s="157"/>
      <c r="CQ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</row>
    <row r="20" spans="9:115" ht="15.75" customHeight="1">
      <c r="I20" s="309"/>
      <c r="J20" s="167"/>
      <c r="K20" s="167"/>
      <c r="L20" s="167"/>
      <c r="M20" s="167"/>
      <c r="N20" s="167"/>
      <c r="O20" s="167"/>
      <c r="U20" s="144" t="s">
        <v>96</v>
      </c>
      <c r="AE20" s="330">
        <f>IF(DF20=0,"",DF20)</f>
        <v>3065</v>
      </c>
      <c r="AF20" s="168"/>
      <c r="AG20" s="298"/>
      <c r="AH20" s="167" t="s">
        <v>97</v>
      </c>
      <c r="AI20" s="167"/>
      <c r="AJ20" s="167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CJ20" s="309"/>
      <c r="CK20" s="167"/>
      <c r="CL20" s="167"/>
      <c r="CM20" s="167"/>
      <c r="CN20" s="167"/>
      <c r="CO20" s="167"/>
      <c r="CP20" s="167"/>
      <c r="CV20" s="144" t="s">
        <v>96</v>
      </c>
      <c r="DF20" s="330">
        <f>DF10+DG13</f>
        <v>3065</v>
      </c>
      <c r="DG20" s="168"/>
      <c r="DH20" s="298"/>
      <c r="DI20" s="167" t="s">
        <v>97</v>
      </c>
      <c r="DJ20" s="167"/>
      <c r="DK20" s="167"/>
    </row>
    <row r="21" spans="9:115" ht="7.5" customHeight="1">
      <c r="I21" s="309"/>
      <c r="J21" s="167"/>
      <c r="K21" s="167"/>
      <c r="L21" s="167"/>
      <c r="M21" s="167"/>
      <c r="N21" s="167"/>
      <c r="O21" s="167"/>
      <c r="AE21" s="330"/>
      <c r="AF21" s="168"/>
      <c r="AG21" s="298"/>
      <c r="AH21" s="167"/>
      <c r="AI21" s="167"/>
      <c r="AJ21" s="167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CJ21" s="309"/>
      <c r="CK21" s="167"/>
      <c r="CL21" s="167"/>
      <c r="CM21" s="167"/>
      <c r="CN21" s="167"/>
      <c r="CO21" s="167"/>
      <c r="CP21" s="167"/>
      <c r="DF21" s="330"/>
      <c r="DG21" s="168"/>
      <c r="DH21" s="298"/>
      <c r="DI21" s="167"/>
      <c r="DJ21" s="167"/>
      <c r="DK21" s="167"/>
    </row>
    <row r="22" ht="15" customHeight="1">
      <c r="A22" s="147" t="s">
        <v>98</v>
      </c>
    </row>
    <row r="23" ht="9.75" customHeight="1" thickBot="1"/>
    <row r="24" spans="2:36" ht="21.75" customHeight="1" thickBot="1">
      <c r="B24" s="196"/>
      <c r="C24" s="197"/>
      <c r="D24" s="197"/>
      <c r="E24" s="197"/>
      <c r="F24" s="197"/>
      <c r="G24" s="197"/>
      <c r="H24" s="197"/>
      <c r="I24" s="197" t="s">
        <v>99</v>
      </c>
      <c r="J24" s="197"/>
      <c r="K24" s="197"/>
      <c r="L24" s="197"/>
      <c r="M24" s="197"/>
      <c r="N24" s="197"/>
      <c r="O24" s="197"/>
      <c r="P24" s="197"/>
      <c r="Q24" s="197" t="s">
        <v>100</v>
      </c>
      <c r="R24" s="197"/>
      <c r="S24" s="197"/>
      <c r="T24" s="197"/>
      <c r="U24" s="197"/>
      <c r="V24" s="197"/>
      <c r="W24" s="197"/>
      <c r="X24" s="197"/>
      <c r="Y24" s="197"/>
      <c r="Z24" s="196"/>
      <c r="AA24" s="197"/>
      <c r="AB24" s="197"/>
      <c r="AC24" s="197" t="s">
        <v>101</v>
      </c>
      <c r="AD24" s="197"/>
      <c r="AE24" s="197"/>
      <c r="AF24" s="197" t="s">
        <v>102</v>
      </c>
      <c r="AG24" s="197"/>
      <c r="AH24" s="197"/>
      <c r="AI24" s="197"/>
      <c r="AJ24" s="163"/>
    </row>
    <row r="25" spans="2:36" ht="13.5" customHeight="1"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200" t="s">
        <v>103</v>
      </c>
      <c r="N25" s="201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2"/>
      <c r="AA25" s="199"/>
      <c r="AB25" s="199"/>
      <c r="AC25" s="201" t="s">
        <v>104</v>
      </c>
      <c r="AD25" s="199"/>
      <c r="AE25" s="203"/>
      <c r="AF25" s="199"/>
      <c r="AG25" s="199"/>
      <c r="AH25" s="201" t="s">
        <v>104</v>
      </c>
      <c r="AI25" s="199"/>
      <c r="AJ25" s="163"/>
    </row>
    <row r="26" spans="2:71" ht="21" customHeight="1">
      <c r="B26" s="204" t="s">
        <v>158</v>
      </c>
      <c r="C26" s="205" t="s">
        <v>195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29" t="s">
        <v>249</v>
      </c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30"/>
      <c r="AA26" s="355">
        <v>300</v>
      </c>
      <c r="AB26" s="355"/>
      <c r="AC26" s="355"/>
      <c r="AD26" s="356"/>
      <c r="AE26" s="229"/>
      <c r="AF26" s="355"/>
      <c r="AG26" s="355"/>
      <c r="AH26" s="355"/>
      <c r="AI26" s="356"/>
      <c r="AJ26" s="163"/>
      <c r="AX26" s="147"/>
      <c r="AY26" s="147"/>
      <c r="AZ26" s="147"/>
      <c r="BA26" s="147"/>
      <c r="BB26" s="147"/>
      <c r="BC26" s="147"/>
      <c r="BD26" s="147"/>
      <c r="BE26" s="147"/>
      <c r="BF26" s="147"/>
      <c r="BS26" s="165"/>
    </row>
    <row r="27" spans="2:71" ht="21" customHeight="1">
      <c r="B27" s="206" t="s">
        <v>159</v>
      </c>
      <c r="C27" s="207" t="s">
        <v>105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31" t="s">
        <v>206</v>
      </c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32"/>
      <c r="AA27" s="357">
        <v>280</v>
      </c>
      <c r="AB27" s="357"/>
      <c r="AC27" s="357"/>
      <c r="AD27" s="358"/>
      <c r="AE27" s="231"/>
      <c r="AF27" s="355"/>
      <c r="AG27" s="355"/>
      <c r="AH27" s="355"/>
      <c r="AI27" s="356"/>
      <c r="AJ27" s="163"/>
      <c r="AW27" s="184" t="s">
        <v>106</v>
      </c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S27" s="165"/>
    </row>
    <row r="28" spans="2:71" ht="21" customHeight="1">
      <c r="B28" s="206" t="s">
        <v>160</v>
      </c>
      <c r="C28" s="207" t="s">
        <v>107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31" t="s">
        <v>250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32"/>
      <c r="AA28" s="357">
        <v>180</v>
      </c>
      <c r="AB28" s="357"/>
      <c r="AC28" s="357"/>
      <c r="AD28" s="358"/>
      <c r="AE28" s="231"/>
      <c r="AF28" s="355"/>
      <c r="AG28" s="355"/>
      <c r="AH28" s="355"/>
      <c r="AI28" s="356"/>
      <c r="AJ28" s="163"/>
      <c r="BS28" s="165"/>
    </row>
    <row r="29" spans="2:71" ht="21" customHeight="1">
      <c r="B29" s="206" t="s">
        <v>161</v>
      </c>
      <c r="C29" s="207" t="s">
        <v>108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31" t="s">
        <v>251</v>
      </c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32"/>
      <c r="AA29" s="357">
        <v>200</v>
      </c>
      <c r="AB29" s="357"/>
      <c r="AC29" s="357"/>
      <c r="AD29" s="358"/>
      <c r="AE29" s="231"/>
      <c r="AF29" s="355"/>
      <c r="AG29" s="355"/>
      <c r="AH29" s="355"/>
      <c r="AI29" s="356"/>
      <c r="AJ29" s="163"/>
      <c r="AQ29" s="165" t="s">
        <v>109</v>
      </c>
      <c r="AR29" s="165"/>
      <c r="AS29" s="165"/>
      <c r="AT29" s="165"/>
      <c r="AU29" s="165"/>
      <c r="AV29" s="165"/>
      <c r="AW29" s="165"/>
      <c r="AX29" s="165" t="s">
        <v>110</v>
      </c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S29" s="165"/>
    </row>
    <row r="30" spans="2:71" ht="21" customHeight="1">
      <c r="B30" s="206" t="s">
        <v>162</v>
      </c>
      <c r="C30" s="207" t="s">
        <v>111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31" t="s">
        <v>228</v>
      </c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32"/>
      <c r="AA30" s="357">
        <v>250</v>
      </c>
      <c r="AB30" s="357"/>
      <c r="AC30" s="357"/>
      <c r="AD30" s="358"/>
      <c r="AE30" s="231"/>
      <c r="AF30" s="355"/>
      <c r="AG30" s="355"/>
      <c r="AH30" s="355"/>
      <c r="AI30" s="356"/>
      <c r="AJ30" s="163"/>
      <c r="AQ30" s="165" t="s">
        <v>112</v>
      </c>
      <c r="AR30" s="165"/>
      <c r="AS30" s="165"/>
      <c r="AT30" s="165"/>
      <c r="AU30" s="165"/>
      <c r="AV30" s="165"/>
      <c r="AW30" s="165"/>
      <c r="AX30" s="165" t="s">
        <v>113</v>
      </c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S30" s="165"/>
    </row>
    <row r="31" spans="2:71" ht="21" customHeight="1">
      <c r="B31" s="206" t="s">
        <v>163</v>
      </c>
      <c r="C31" s="207" t="s">
        <v>114</v>
      </c>
      <c r="D31" s="207"/>
      <c r="E31" s="207"/>
      <c r="F31" s="207"/>
      <c r="G31" s="207"/>
      <c r="H31" s="207"/>
      <c r="I31" s="207"/>
      <c r="J31" s="207"/>
      <c r="K31" s="207"/>
      <c r="L31" s="207"/>
      <c r="M31" s="231" t="s">
        <v>229</v>
      </c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32"/>
      <c r="AA31" s="357">
        <v>30</v>
      </c>
      <c r="AB31" s="357"/>
      <c r="AC31" s="357"/>
      <c r="AD31" s="358"/>
      <c r="AE31" s="231"/>
      <c r="AF31" s="355"/>
      <c r="AG31" s="355"/>
      <c r="AH31" s="355"/>
      <c r="AI31" s="356"/>
      <c r="AJ31" s="163"/>
      <c r="AQ31" s="165" t="s">
        <v>115</v>
      </c>
      <c r="AR31" s="165"/>
      <c r="AS31" s="165"/>
      <c r="AT31" s="165"/>
      <c r="AU31" s="165"/>
      <c r="AV31" s="165"/>
      <c r="AW31" s="165"/>
      <c r="AX31" s="165" t="s">
        <v>116</v>
      </c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S31" s="165"/>
    </row>
    <row r="32" spans="2:71" ht="21" customHeight="1">
      <c r="B32" s="206" t="s">
        <v>164</v>
      </c>
      <c r="C32" s="207" t="s">
        <v>230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31" t="s">
        <v>234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32"/>
      <c r="AA32" s="357">
        <v>180</v>
      </c>
      <c r="AB32" s="357"/>
      <c r="AC32" s="357"/>
      <c r="AD32" s="358"/>
      <c r="AE32" s="231"/>
      <c r="AF32" s="355"/>
      <c r="AG32" s="355"/>
      <c r="AH32" s="355"/>
      <c r="AI32" s="356"/>
      <c r="AJ32" s="163"/>
      <c r="AQ32" s="165" t="s">
        <v>117</v>
      </c>
      <c r="AR32" s="165"/>
      <c r="AS32" s="165"/>
      <c r="AT32" s="165"/>
      <c r="AU32" s="165"/>
      <c r="AV32" s="165"/>
      <c r="AW32" s="165"/>
      <c r="AX32" s="165" t="s">
        <v>118</v>
      </c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S32" s="165"/>
    </row>
    <row r="33" spans="2:71" ht="21" customHeight="1">
      <c r="B33" s="206" t="s">
        <v>165</v>
      </c>
      <c r="C33" s="207" t="s">
        <v>119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31" t="s">
        <v>231</v>
      </c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32"/>
      <c r="AA33" s="357">
        <v>100</v>
      </c>
      <c r="AB33" s="357"/>
      <c r="AC33" s="357"/>
      <c r="AD33" s="358"/>
      <c r="AE33" s="231"/>
      <c r="AF33" s="355"/>
      <c r="AG33" s="355"/>
      <c r="AH33" s="355"/>
      <c r="AI33" s="356"/>
      <c r="AJ33" s="163"/>
      <c r="AQ33" s="165"/>
      <c r="AR33" s="165"/>
      <c r="AS33" s="165"/>
      <c r="AT33" s="165"/>
      <c r="AU33" s="165"/>
      <c r="AV33" s="165"/>
      <c r="AW33" s="165"/>
      <c r="AX33" s="165" t="s">
        <v>120</v>
      </c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S33" s="165"/>
    </row>
    <row r="34" spans="2:71" ht="21" customHeight="1">
      <c r="B34" s="206" t="s">
        <v>166</v>
      </c>
      <c r="C34" s="207" t="s">
        <v>167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31" t="s">
        <v>252</v>
      </c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32"/>
      <c r="AA34" s="357">
        <v>600</v>
      </c>
      <c r="AB34" s="357"/>
      <c r="AC34" s="357"/>
      <c r="AD34" s="358"/>
      <c r="AE34" s="231"/>
      <c r="AF34" s="355"/>
      <c r="AG34" s="355"/>
      <c r="AH34" s="355"/>
      <c r="AI34" s="356"/>
      <c r="AJ34" s="163"/>
      <c r="AQ34" s="165" t="s">
        <v>121</v>
      </c>
      <c r="AR34" s="165"/>
      <c r="AS34" s="165"/>
      <c r="AT34" s="165"/>
      <c r="AU34" s="165"/>
      <c r="AV34" s="165"/>
      <c r="AW34" s="165"/>
      <c r="AX34" s="165" t="s">
        <v>122</v>
      </c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S34" s="165"/>
    </row>
    <row r="35" spans="2:71" ht="21" customHeight="1">
      <c r="B35" s="206" t="s">
        <v>168</v>
      </c>
      <c r="C35" s="207" t="s">
        <v>173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31" t="s">
        <v>253</v>
      </c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32"/>
      <c r="AA35" s="357">
        <v>480</v>
      </c>
      <c r="AB35" s="357"/>
      <c r="AC35" s="357"/>
      <c r="AD35" s="358"/>
      <c r="AE35" s="231"/>
      <c r="AF35" s="355"/>
      <c r="AG35" s="355"/>
      <c r="AH35" s="355"/>
      <c r="AI35" s="356"/>
      <c r="AJ35" s="163"/>
      <c r="AQ35" s="165" t="s">
        <v>123</v>
      </c>
      <c r="AR35" s="165"/>
      <c r="AS35" s="165"/>
      <c r="AT35" s="165"/>
      <c r="AU35" s="165"/>
      <c r="AV35" s="165"/>
      <c r="AW35" s="165"/>
      <c r="AX35" s="165" t="s">
        <v>124</v>
      </c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S35" s="165"/>
    </row>
    <row r="36" spans="2:71" ht="21" customHeight="1">
      <c r="B36" s="206" t="s">
        <v>169</v>
      </c>
      <c r="C36" s="207" t="s">
        <v>170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31" t="s">
        <v>232</v>
      </c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32"/>
      <c r="AA36" s="357">
        <v>120</v>
      </c>
      <c r="AB36" s="357"/>
      <c r="AC36" s="357"/>
      <c r="AD36" s="358"/>
      <c r="AE36" s="231"/>
      <c r="AF36" s="355"/>
      <c r="AG36" s="355"/>
      <c r="AH36" s="355"/>
      <c r="AI36" s="356"/>
      <c r="AJ36" s="163"/>
      <c r="AQ36" s="165" t="s">
        <v>125</v>
      </c>
      <c r="AR36" s="165"/>
      <c r="AS36" s="165"/>
      <c r="AT36" s="165"/>
      <c r="AU36" s="165"/>
      <c r="AV36" s="165"/>
      <c r="AW36" s="165"/>
      <c r="AX36" s="165" t="s">
        <v>126</v>
      </c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S36" s="165"/>
    </row>
    <row r="37" spans="2:71" ht="21" customHeight="1">
      <c r="B37" s="206" t="s">
        <v>207</v>
      </c>
      <c r="C37" s="207" t="s">
        <v>171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31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32"/>
      <c r="AA37" s="355">
        <v>45</v>
      </c>
      <c r="AB37" s="355"/>
      <c r="AC37" s="355"/>
      <c r="AD37" s="356"/>
      <c r="AE37" s="231"/>
      <c r="AF37" s="355"/>
      <c r="AG37" s="355"/>
      <c r="AH37" s="355"/>
      <c r="AI37" s="356"/>
      <c r="AJ37" s="163"/>
      <c r="AQ37" s="165"/>
      <c r="AR37" s="165"/>
      <c r="AS37" s="165"/>
      <c r="AT37" s="165"/>
      <c r="AU37" s="165"/>
      <c r="AV37" s="165"/>
      <c r="AW37" s="165"/>
      <c r="AX37" s="165" t="s">
        <v>127</v>
      </c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S37" s="165"/>
    </row>
    <row r="38" spans="2:71" ht="21" customHeight="1">
      <c r="B38" s="206" t="s">
        <v>51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31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32"/>
      <c r="AA38" s="355"/>
      <c r="AB38" s="355"/>
      <c r="AC38" s="355"/>
      <c r="AD38" s="356"/>
      <c r="AE38" s="231"/>
      <c r="AF38" s="355"/>
      <c r="AG38" s="355"/>
      <c r="AH38" s="355"/>
      <c r="AI38" s="356"/>
      <c r="AJ38" s="163"/>
      <c r="AQ38" s="165" t="s">
        <v>128</v>
      </c>
      <c r="AR38" s="165"/>
      <c r="AS38" s="165"/>
      <c r="AT38" s="165"/>
      <c r="AU38" s="165"/>
      <c r="AV38" s="165"/>
      <c r="AW38" s="165"/>
      <c r="AX38" s="165" t="s">
        <v>129</v>
      </c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S38" s="165"/>
    </row>
    <row r="39" spans="2:71" ht="21" customHeight="1">
      <c r="B39" s="206" t="s">
        <v>52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31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32"/>
      <c r="AA39" s="355"/>
      <c r="AB39" s="355"/>
      <c r="AC39" s="355"/>
      <c r="AD39" s="356"/>
      <c r="AE39" s="231"/>
      <c r="AF39" s="355"/>
      <c r="AG39" s="355"/>
      <c r="AH39" s="355"/>
      <c r="AI39" s="356"/>
      <c r="AJ39" s="163"/>
      <c r="AQ39" s="165" t="s">
        <v>130</v>
      </c>
      <c r="AR39" s="165"/>
      <c r="AS39" s="165"/>
      <c r="AT39" s="165"/>
      <c r="AU39" s="165"/>
      <c r="AV39" s="165"/>
      <c r="AW39" s="165"/>
      <c r="AX39" s="165" t="s">
        <v>131</v>
      </c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S39" s="165"/>
    </row>
    <row r="40" spans="2:69" ht="21" customHeight="1">
      <c r="B40" s="206" t="s">
        <v>53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31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32"/>
      <c r="AA40" s="355"/>
      <c r="AB40" s="355"/>
      <c r="AC40" s="355"/>
      <c r="AD40" s="356"/>
      <c r="AE40" s="231"/>
      <c r="AF40" s="355"/>
      <c r="AG40" s="355"/>
      <c r="AH40" s="355"/>
      <c r="AI40" s="356"/>
      <c r="AJ40" s="163"/>
      <c r="AQ40" s="165"/>
      <c r="AR40" s="165"/>
      <c r="AS40" s="165"/>
      <c r="AT40" s="165"/>
      <c r="AU40" s="165"/>
      <c r="AV40" s="165"/>
      <c r="AW40" s="165"/>
      <c r="AX40" s="165" t="s">
        <v>132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</row>
    <row r="41" spans="2:69" ht="21" customHeight="1">
      <c r="B41" s="206" t="s">
        <v>54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31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32"/>
      <c r="AA41" s="355"/>
      <c r="AB41" s="355"/>
      <c r="AC41" s="355"/>
      <c r="AD41" s="356"/>
      <c r="AE41" s="231"/>
      <c r="AF41" s="355"/>
      <c r="AG41" s="355"/>
      <c r="AH41" s="355"/>
      <c r="AI41" s="356"/>
      <c r="AJ41" s="163"/>
      <c r="AQ41" s="165" t="s">
        <v>133</v>
      </c>
      <c r="AR41" s="165"/>
      <c r="AS41" s="165"/>
      <c r="AT41" s="165"/>
      <c r="AU41" s="165"/>
      <c r="AV41" s="165"/>
      <c r="AW41" s="165"/>
      <c r="AX41" s="165" t="s">
        <v>134</v>
      </c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</row>
    <row r="42" spans="2:69" ht="21" customHeight="1">
      <c r="B42" s="206" t="s">
        <v>55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31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32"/>
      <c r="AA42" s="355"/>
      <c r="AB42" s="355"/>
      <c r="AC42" s="355"/>
      <c r="AD42" s="356"/>
      <c r="AE42" s="231"/>
      <c r="AF42" s="355"/>
      <c r="AG42" s="355"/>
      <c r="AH42" s="355"/>
      <c r="AI42" s="356"/>
      <c r="AJ42" s="163"/>
      <c r="AQ42" s="165"/>
      <c r="AR42" s="165"/>
      <c r="AS42" s="165"/>
      <c r="AT42" s="165"/>
      <c r="AU42" s="165"/>
      <c r="AV42" s="165"/>
      <c r="AW42" s="165"/>
      <c r="AX42" s="165" t="s">
        <v>135</v>
      </c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</row>
    <row r="43" spans="2:49" ht="21" customHeight="1">
      <c r="B43" s="206" t="s">
        <v>56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31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32"/>
      <c r="AA43" s="355"/>
      <c r="AB43" s="355"/>
      <c r="AC43" s="355"/>
      <c r="AD43" s="356"/>
      <c r="AE43" s="231"/>
      <c r="AF43" s="355"/>
      <c r="AG43" s="355"/>
      <c r="AH43" s="355"/>
      <c r="AI43" s="356"/>
      <c r="AJ43" s="163"/>
      <c r="AQ43" s="149"/>
      <c r="AR43" s="149"/>
      <c r="AS43" s="149"/>
      <c r="AT43" s="149"/>
      <c r="AU43" s="149"/>
      <c r="AV43" s="149"/>
      <c r="AW43" s="149"/>
    </row>
    <row r="44" spans="2:71" ht="21" customHeight="1">
      <c r="B44" s="206" t="s">
        <v>136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31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32"/>
      <c r="AA44" s="355"/>
      <c r="AB44" s="355"/>
      <c r="AC44" s="355"/>
      <c r="AD44" s="356"/>
      <c r="AE44" s="231"/>
      <c r="AF44" s="355"/>
      <c r="AG44" s="355"/>
      <c r="AH44" s="355"/>
      <c r="AI44" s="356"/>
      <c r="AJ44" s="163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</row>
    <row r="45" spans="2:36" ht="21" customHeight="1" thickBot="1">
      <c r="B45" s="206" t="s">
        <v>137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31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32"/>
      <c r="AA45" s="355"/>
      <c r="AB45" s="355"/>
      <c r="AC45" s="355"/>
      <c r="AD45" s="356"/>
      <c r="AE45" s="231"/>
      <c r="AF45" s="355"/>
      <c r="AG45" s="355"/>
      <c r="AH45" s="355"/>
      <c r="AI45" s="356"/>
      <c r="AJ45" s="163"/>
    </row>
    <row r="46" spans="2:36" ht="25.5" customHeight="1" thickBot="1">
      <c r="B46" s="196"/>
      <c r="C46" s="197"/>
      <c r="D46" s="197"/>
      <c r="E46" s="197" t="s">
        <v>138</v>
      </c>
      <c r="F46" s="197"/>
      <c r="G46" s="197"/>
      <c r="H46" s="197"/>
      <c r="I46" s="197" t="s">
        <v>139</v>
      </c>
      <c r="J46" s="197"/>
      <c r="K46" s="197"/>
      <c r="L46" s="197"/>
      <c r="M46" s="208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10"/>
      <c r="AA46" s="211">
        <f>IF(DF10=0,"",DF10)</f>
        <v>2765</v>
      </c>
      <c r="AB46" s="212"/>
      <c r="AC46" s="212"/>
      <c r="AD46" s="213"/>
      <c r="AE46" s="233"/>
      <c r="AF46" s="234"/>
      <c r="AG46" s="234"/>
      <c r="AH46" s="234"/>
      <c r="AI46" s="234"/>
      <c r="AJ46" s="163"/>
    </row>
    <row r="47" spans="2:35" ht="7.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</row>
    <row r="48" ht="7.5" customHeight="1"/>
    <row r="49" ht="7.5" customHeight="1"/>
    <row r="50" ht="7.5" customHeight="1"/>
    <row r="51" ht="7.5" customHeight="1"/>
    <row r="53" ht="9" customHeight="1"/>
    <row r="54" spans="47:65" ht="18" customHeight="1">
      <c r="AU54" s="331"/>
      <c r="BM54" s="331"/>
    </row>
  </sheetData>
  <sheetProtection sheet="1"/>
  <mergeCells count="43">
    <mergeCell ref="AA43:AD43"/>
    <mergeCell ref="AF43:AI43"/>
    <mergeCell ref="AA44:AD44"/>
    <mergeCell ref="AF44:AI44"/>
    <mergeCell ref="AA45:AD45"/>
    <mergeCell ref="AF45:AI45"/>
    <mergeCell ref="AA40:AD40"/>
    <mergeCell ref="AF40:AI40"/>
    <mergeCell ref="AA41:AD41"/>
    <mergeCell ref="AF41:AI41"/>
    <mergeCell ref="AA42:AD42"/>
    <mergeCell ref="AF42:AI42"/>
    <mergeCell ref="AA37:AD37"/>
    <mergeCell ref="AF37:AI37"/>
    <mergeCell ref="AA38:AD38"/>
    <mergeCell ref="AF38:AI38"/>
    <mergeCell ref="AA39:AD39"/>
    <mergeCell ref="AF39:AI39"/>
    <mergeCell ref="AA34:AD34"/>
    <mergeCell ref="AF34:AI34"/>
    <mergeCell ref="AA35:AD35"/>
    <mergeCell ref="AF35:AI35"/>
    <mergeCell ref="AA36:AD36"/>
    <mergeCell ref="AF36:AI36"/>
    <mergeCell ref="AA31:AD31"/>
    <mergeCell ref="AF31:AI31"/>
    <mergeCell ref="AA32:AD32"/>
    <mergeCell ref="AF32:AI32"/>
    <mergeCell ref="AA33:AD33"/>
    <mergeCell ref="AF33:AI33"/>
    <mergeCell ref="AA28:AD28"/>
    <mergeCell ref="AF28:AI28"/>
    <mergeCell ref="AA29:AD29"/>
    <mergeCell ref="AF29:AI29"/>
    <mergeCell ref="AA30:AD30"/>
    <mergeCell ref="AF30:AI30"/>
    <mergeCell ref="F13:F14"/>
    <mergeCell ref="CG13:CG14"/>
    <mergeCell ref="DG13:DI13"/>
    <mergeCell ref="AA26:AD26"/>
    <mergeCell ref="AF26:AI26"/>
    <mergeCell ref="AA27:AD27"/>
    <mergeCell ref="AF27:AI27"/>
  </mergeCells>
  <printOptions/>
  <pageMargins left="1.141732283464567" right="0.1968503937007874" top="0.3937007874015748" bottom="0.5118110236220472" header="0.35433070866141736" footer="0.35433070866141736"/>
  <pageSetup firstPageNumber="8" useFirstPageNumber="1" horizontalDpi="600" verticalDpi="600" orientation="landscape" paperSize="8" r:id="rId2"/>
  <headerFooter alignWithMargins="0">
    <oddHeader>&amp;R&amp;"ＭＳ 明朝,標準"&amp;8［定年後の家計プラン］</oddHeader>
    <oddFooter>&amp;C&amp;"ＭＳ 明朝,標準"&amp;12－ &amp;11&amp;P&amp;12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L53"/>
  <sheetViews>
    <sheetView zoomScalePageLayoutView="0" workbookViewId="0" topLeftCell="A1">
      <selection activeCell="G20" sqref="G20"/>
    </sheetView>
  </sheetViews>
  <sheetFormatPr defaultColWidth="9" defaultRowHeight="14.25"/>
  <cols>
    <col min="1" max="7" width="2.796875" style="144" customWidth="1"/>
    <col min="8" max="8" width="1.2890625" style="144" customWidth="1"/>
    <col min="9" max="36" width="2.796875" style="144" customWidth="1"/>
    <col min="37" max="37" width="3" style="144" customWidth="1"/>
    <col min="38" max="70" width="2.796875" style="144" customWidth="1"/>
    <col min="71" max="71" width="1.8984375" style="144" customWidth="1"/>
    <col min="72" max="73" width="2.796875" style="144" customWidth="1"/>
    <col min="74" max="74" width="1.796875" style="144" customWidth="1"/>
    <col min="75" max="75" width="1" style="144" customWidth="1"/>
    <col min="76" max="78" width="2.796875" style="144" customWidth="1"/>
    <col min="79" max="79" width="9" style="144" customWidth="1"/>
    <col min="80" max="129" width="2.796875" style="144" customWidth="1"/>
    <col min="130" max="16384" width="9" style="144" customWidth="1"/>
  </cols>
  <sheetData>
    <row r="1" ht="7.5" customHeight="1"/>
    <row r="2" spans="1:115" ht="15" customHeight="1">
      <c r="A2" s="147" t="s">
        <v>140</v>
      </c>
      <c r="M2" s="278"/>
      <c r="N2" s="278"/>
      <c r="O2" s="278"/>
      <c r="P2" s="278"/>
      <c r="Q2" s="278"/>
      <c r="R2" s="278"/>
      <c r="S2" s="148"/>
      <c r="T2" s="278"/>
      <c r="U2" s="278"/>
      <c r="V2" s="278"/>
      <c r="W2" s="278"/>
      <c r="X2" s="148"/>
      <c r="Y2" s="148"/>
      <c r="Z2" s="278"/>
      <c r="AA2" s="148"/>
      <c r="AB2" s="148"/>
      <c r="AC2" s="148"/>
      <c r="AD2" s="148"/>
      <c r="AE2" s="148"/>
      <c r="AF2" s="148"/>
      <c r="AG2" s="148"/>
      <c r="AH2" s="148"/>
      <c r="AI2" s="278"/>
      <c r="AJ2" s="148"/>
      <c r="AU2" s="149"/>
      <c r="BD2" s="278"/>
      <c r="CB2" s="147" t="s">
        <v>140</v>
      </c>
      <c r="CN2" s="278"/>
      <c r="CO2" s="278"/>
      <c r="CP2" s="278"/>
      <c r="CQ2" s="278"/>
      <c r="CR2" s="278"/>
      <c r="CS2" s="278"/>
      <c r="CT2" s="148"/>
      <c r="CU2" s="278"/>
      <c r="CV2" s="278"/>
      <c r="CW2" s="278"/>
      <c r="CX2" s="278"/>
      <c r="CY2" s="148"/>
      <c r="CZ2" s="148"/>
      <c r="DA2" s="278"/>
      <c r="DB2" s="148"/>
      <c r="DC2" s="148"/>
      <c r="DD2" s="148"/>
      <c r="DE2" s="148"/>
      <c r="DF2" s="148"/>
      <c r="DG2" s="148"/>
      <c r="DH2" s="148"/>
      <c r="DI2" s="148"/>
      <c r="DJ2" s="278"/>
      <c r="DK2" s="148"/>
    </row>
    <row r="3" ht="9.75" customHeight="1" thickBot="1"/>
    <row r="4" spans="1:116" ht="15.75" customHeight="1">
      <c r="A4" s="147"/>
      <c r="B4" s="150"/>
      <c r="C4" s="151"/>
      <c r="D4" s="152"/>
      <c r="E4" s="153"/>
      <c r="F4" s="154"/>
      <c r="G4" s="154"/>
      <c r="H4" s="279"/>
      <c r="I4" s="155"/>
      <c r="J4" s="156"/>
      <c r="K4" s="156"/>
      <c r="L4" s="157"/>
      <c r="M4" s="156"/>
      <c r="N4" s="156"/>
      <c r="O4" s="156"/>
      <c r="P4" s="158"/>
      <c r="Q4" s="159"/>
      <c r="U4" s="160"/>
      <c r="V4" s="161"/>
      <c r="W4" s="161"/>
      <c r="X4" s="161"/>
      <c r="Y4" s="161"/>
      <c r="Z4" s="161"/>
      <c r="AA4" s="161"/>
      <c r="AB4" s="161"/>
      <c r="AC4" s="198"/>
      <c r="AD4" s="162"/>
      <c r="AE4" s="162"/>
      <c r="AF4" s="162"/>
      <c r="AG4" s="162"/>
      <c r="AH4" s="162"/>
      <c r="AI4" s="162"/>
      <c r="AJ4" s="162"/>
      <c r="AK4" s="163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CB4" s="147"/>
      <c r="CC4" s="150"/>
      <c r="CD4" s="151"/>
      <c r="CE4" s="152"/>
      <c r="CF4" s="153"/>
      <c r="CG4" s="154"/>
      <c r="CH4" s="154"/>
      <c r="CI4" s="279"/>
      <c r="CJ4" s="155"/>
      <c r="CK4" s="156"/>
      <c r="CL4" s="156"/>
      <c r="CM4" s="157"/>
      <c r="CN4" s="156"/>
      <c r="CO4" s="156"/>
      <c r="CP4" s="156"/>
      <c r="CQ4" s="158"/>
      <c r="CR4" s="159"/>
      <c r="CV4" s="160"/>
      <c r="CW4" s="161"/>
      <c r="CX4" s="161"/>
      <c r="CY4" s="161"/>
      <c r="CZ4" s="161"/>
      <c r="DA4" s="161"/>
      <c r="DB4" s="161"/>
      <c r="DC4" s="161"/>
      <c r="DD4" s="198"/>
      <c r="DE4" s="162"/>
      <c r="DF4" s="162"/>
      <c r="DG4" s="162"/>
      <c r="DH4" s="162"/>
      <c r="DI4" s="162"/>
      <c r="DJ4" s="162"/>
      <c r="DK4" s="162"/>
      <c r="DL4" s="163"/>
    </row>
    <row r="5" spans="1:116" ht="15.75" customHeight="1">
      <c r="A5" s="147"/>
      <c r="B5" s="164"/>
      <c r="C5" s="280"/>
      <c r="D5" s="281"/>
      <c r="E5" s="281"/>
      <c r="F5" s="282"/>
      <c r="G5" s="282"/>
      <c r="H5" s="283"/>
      <c r="I5" s="284"/>
      <c r="J5" s="285"/>
      <c r="K5" s="286"/>
      <c r="L5" s="286"/>
      <c r="M5" s="286"/>
      <c r="N5" s="286"/>
      <c r="O5" s="286"/>
      <c r="P5" s="287"/>
      <c r="Q5" s="159"/>
      <c r="U5" s="166"/>
      <c r="V5" s="178"/>
      <c r="W5" s="178"/>
      <c r="X5" s="280"/>
      <c r="Y5" s="178"/>
      <c r="Z5" s="178"/>
      <c r="AA5" s="178"/>
      <c r="AB5" s="178"/>
      <c r="AC5" s="163"/>
      <c r="AD5" s="288"/>
      <c r="AE5" s="289"/>
      <c r="AI5" s="165"/>
      <c r="AK5" s="163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CB5" s="147"/>
      <c r="CC5" s="164"/>
      <c r="CD5" s="280"/>
      <c r="CE5" s="281"/>
      <c r="CF5" s="281"/>
      <c r="CG5" s="282"/>
      <c r="CH5" s="282"/>
      <c r="CI5" s="283"/>
      <c r="CJ5" s="284"/>
      <c r="CK5" s="285"/>
      <c r="CL5" s="286"/>
      <c r="CM5" s="286"/>
      <c r="CN5" s="286"/>
      <c r="CO5" s="286"/>
      <c r="CP5" s="286"/>
      <c r="CQ5" s="287"/>
      <c r="CR5" s="159"/>
      <c r="CV5" s="166"/>
      <c r="CW5" s="178"/>
      <c r="CX5" s="178"/>
      <c r="CY5" s="280"/>
      <c r="CZ5" s="178"/>
      <c r="DA5" s="178"/>
      <c r="DB5" s="178"/>
      <c r="DC5" s="178"/>
      <c r="DD5" s="163"/>
      <c r="DE5" s="288"/>
      <c r="DF5" s="289"/>
      <c r="DJ5" s="165"/>
      <c r="DL5" s="163"/>
    </row>
    <row r="6" spans="1:116" ht="15.75" customHeight="1">
      <c r="A6" s="147"/>
      <c r="B6" s="166"/>
      <c r="C6" s="290"/>
      <c r="D6" s="291"/>
      <c r="E6" s="292"/>
      <c r="F6" s="293"/>
      <c r="G6" s="291"/>
      <c r="H6" s="294"/>
      <c r="I6" s="295"/>
      <c r="J6" s="286"/>
      <c r="K6" s="286"/>
      <c r="L6" s="286"/>
      <c r="M6" s="167"/>
      <c r="N6" s="167"/>
      <c r="P6" s="287"/>
      <c r="Q6" s="159"/>
      <c r="U6" s="166" t="s">
        <v>80</v>
      </c>
      <c r="V6" s="178"/>
      <c r="W6" s="178"/>
      <c r="X6" s="280"/>
      <c r="Y6" s="178"/>
      <c r="Z6" s="178"/>
      <c r="AA6" s="178"/>
      <c r="AB6" s="178"/>
      <c r="AC6" s="296"/>
      <c r="AD6" s="288"/>
      <c r="AE6" s="297">
        <f>IF(DF6=0,"",DF6)</f>
      </c>
      <c r="AF6" s="168"/>
      <c r="AG6" s="298"/>
      <c r="AH6" s="298"/>
      <c r="AI6" s="148" t="s">
        <v>81</v>
      </c>
      <c r="AK6" s="163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CB6" s="147"/>
      <c r="CC6" s="166"/>
      <c r="CD6" s="290"/>
      <c r="CE6" s="291"/>
      <c r="CF6" s="292"/>
      <c r="CG6" s="293"/>
      <c r="CH6" s="291"/>
      <c r="CI6" s="294"/>
      <c r="CJ6" s="295"/>
      <c r="CK6" s="286"/>
      <c r="CL6" s="286"/>
      <c r="CM6" s="286"/>
      <c r="CN6" s="167"/>
      <c r="CO6" s="167"/>
      <c r="CQ6" s="287"/>
      <c r="CR6" s="159"/>
      <c r="CV6" s="166" t="s">
        <v>80</v>
      </c>
      <c r="CW6" s="178"/>
      <c r="CX6" s="178"/>
      <c r="CY6" s="280"/>
      <c r="CZ6" s="178"/>
      <c r="DA6" s="178"/>
      <c r="DB6" s="178"/>
      <c r="DC6" s="178"/>
      <c r="DD6" s="296"/>
      <c r="DE6" s="288"/>
      <c r="DF6" s="297">
        <f>IF('計算表   '!AA32="",0,'計算表   '!AA32)</f>
        <v>0</v>
      </c>
      <c r="DG6" s="168"/>
      <c r="DH6" s="298"/>
      <c r="DI6" s="298"/>
      <c r="DJ6" s="148" t="s">
        <v>81</v>
      </c>
      <c r="DL6" s="163"/>
    </row>
    <row r="7" spans="1:116" ht="15.75" customHeight="1" thickBot="1">
      <c r="A7" s="147"/>
      <c r="B7" s="228" t="s">
        <v>82</v>
      </c>
      <c r="C7" s="290"/>
      <c r="D7" s="299"/>
      <c r="E7" s="292"/>
      <c r="F7" s="293"/>
      <c r="G7" s="293"/>
      <c r="H7" s="294"/>
      <c r="I7" s="295"/>
      <c r="J7" s="286"/>
      <c r="K7" s="149"/>
      <c r="L7" s="286"/>
      <c r="M7" s="286"/>
      <c r="N7" s="286"/>
      <c r="O7" s="286"/>
      <c r="P7" s="287"/>
      <c r="Q7" s="159"/>
      <c r="U7" s="166"/>
      <c r="V7" s="178"/>
      <c r="W7" s="178"/>
      <c r="X7" s="178"/>
      <c r="Y7" s="178"/>
      <c r="Z7" s="178"/>
      <c r="AA7" s="178"/>
      <c r="AB7" s="178"/>
      <c r="AC7" s="163"/>
      <c r="AD7" s="181"/>
      <c r="AK7" s="163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CB7" s="147"/>
      <c r="CC7" s="166" t="s">
        <v>82</v>
      </c>
      <c r="CD7" s="290"/>
      <c r="CE7" s="299"/>
      <c r="CF7" s="292"/>
      <c r="CG7" s="293"/>
      <c r="CH7" s="293"/>
      <c r="CI7" s="294"/>
      <c r="CJ7" s="295"/>
      <c r="CK7" s="286"/>
      <c r="CL7" s="149"/>
      <c r="CM7" s="286"/>
      <c r="CN7" s="286"/>
      <c r="CO7" s="286"/>
      <c r="CP7" s="286"/>
      <c r="CQ7" s="287"/>
      <c r="CR7" s="159"/>
      <c r="CV7" s="166"/>
      <c r="CW7" s="178"/>
      <c r="CX7" s="178"/>
      <c r="CY7" s="178"/>
      <c r="CZ7" s="178"/>
      <c r="DA7" s="178"/>
      <c r="DB7" s="178"/>
      <c r="DC7" s="178"/>
      <c r="DD7" s="163"/>
      <c r="DE7" s="181"/>
      <c r="DL7" s="163"/>
    </row>
    <row r="8" spans="1:116" ht="15.75" customHeight="1">
      <c r="A8" s="147"/>
      <c r="B8" s="169"/>
      <c r="C8" s="291"/>
      <c r="D8" s="299"/>
      <c r="E8" s="292"/>
      <c r="F8" s="293"/>
      <c r="G8" s="293"/>
      <c r="H8" s="294"/>
      <c r="I8" s="295"/>
      <c r="J8" s="289"/>
      <c r="K8" s="297">
        <f>IF(CL8=0,"",CL8)</f>
      </c>
      <c r="L8" s="301"/>
      <c r="M8" s="301"/>
      <c r="N8" s="301"/>
      <c r="O8" s="302" t="s">
        <v>81</v>
      </c>
      <c r="P8" s="287"/>
      <c r="Q8" s="159"/>
      <c r="U8" s="170"/>
      <c r="V8" s="171"/>
      <c r="W8" s="171"/>
      <c r="X8" s="171"/>
      <c r="Y8" s="171"/>
      <c r="Z8" s="171"/>
      <c r="AA8" s="171"/>
      <c r="AB8" s="172"/>
      <c r="AC8" s="303" t="s">
        <v>205</v>
      </c>
      <c r="AD8" s="173"/>
      <c r="AE8" s="173"/>
      <c r="AF8" s="173"/>
      <c r="AG8" s="173"/>
      <c r="AH8" s="162"/>
      <c r="AI8" s="162"/>
      <c r="AJ8" s="162"/>
      <c r="AK8" s="163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CB8" s="147"/>
      <c r="CC8" s="169"/>
      <c r="CD8" s="291"/>
      <c r="CE8" s="299"/>
      <c r="CF8" s="292"/>
      <c r="CG8" s="293"/>
      <c r="CH8" s="293"/>
      <c r="CI8" s="294"/>
      <c r="CJ8" s="295"/>
      <c r="CK8" s="289"/>
      <c r="CL8" s="297">
        <f>IF('計算表   '!S32="",0,'計算表   '!S32)</f>
        <v>0</v>
      </c>
      <c r="CM8" s="301"/>
      <c r="CN8" s="301"/>
      <c r="CO8" s="301"/>
      <c r="CP8" s="302" t="s">
        <v>81</v>
      </c>
      <c r="CQ8" s="287"/>
      <c r="CR8" s="159"/>
      <c r="CV8" s="170"/>
      <c r="CW8" s="171"/>
      <c r="CX8" s="171"/>
      <c r="CY8" s="171"/>
      <c r="CZ8" s="171"/>
      <c r="DA8" s="171"/>
      <c r="DB8" s="171"/>
      <c r="DC8" s="172"/>
      <c r="DD8" s="303" t="s">
        <v>205</v>
      </c>
      <c r="DE8" s="173"/>
      <c r="DF8" s="173"/>
      <c r="DG8" s="173"/>
      <c r="DH8" s="173"/>
      <c r="DI8" s="162"/>
      <c r="DJ8" s="162"/>
      <c r="DK8" s="162"/>
      <c r="DL8" s="163"/>
    </row>
    <row r="9" spans="1:116" ht="15.75" customHeight="1">
      <c r="A9" s="147"/>
      <c r="B9" s="174"/>
      <c r="C9" s="178"/>
      <c r="D9" s="178"/>
      <c r="E9" s="178"/>
      <c r="F9" s="178"/>
      <c r="G9" s="178"/>
      <c r="H9" s="163"/>
      <c r="I9" s="167"/>
      <c r="J9" s="167"/>
      <c r="K9" s="167"/>
      <c r="L9" s="167"/>
      <c r="M9" s="167"/>
      <c r="N9" s="167"/>
      <c r="O9" s="167"/>
      <c r="Q9" s="163"/>
      <c r="U9" s="175" t="s">
        <v>83</v>
      </c>
      <c r="V9" s="176"/>
      <c r="W9" s="176"/>
      <c r="X9" s="176"/>
      <c r="Y9" s="176"/>
      <c r="Z9" s="176"/>
      <c r="AA9" s="176"/>
      <c r="AB9" s="304"/>
      <c r="AC9" s="305"/>
      <c r="AD9" s="181"/>
      <c r="AE9" s="181"/>
      <c r="AF9" s="306"/>
      <c r="AG9" s="307"/>
      <c r="AH9" s="308"/>
      <c r="AI9" s="148"/>
      <c r="AK9" s="163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CB9" s="147"/>
      <c r="CC9" s="174"/>
      <c r="CD9" s="178"/>
      <c r="CE9" s="178"/>
      <c r="CF9" s="178"/>
      <c r="CG9" s="178"/>
      <c r="CH9" s="178"/>
      <c r="CI9" s="163"/>
      <c r="CJ9" s="167"/>
      <c r="CK9" s="167"/>
      <c r="CL9" s="167"/>
      <c r="CM9" s="167"/>
      <c r="CN9" s="167"/>
      <c r="CO9" s="167"/>
      <c r="CP9" s="167"/>
      <c r="CR9" s="163"/>
      <c r="CV9" s="175" t="s">
        <v>83</v>
      </c>
      <c r="CW9" s="176"/>
      <c r="CX9" s="176"/>
      <c r="CY9" s="176"/>
      <c r="CZ9" s="176"/>
      <c r="DA9" s="176"/>
      <c r="DB9" s="176"/>
      <c r="DC9" s="304"/>
      <c r="DD9" s="305"/>
      <c r="DE9" s="181"/>
      <c r="DF9" s="181"/>
      <c r="DG9" s="306"/>
      <c r="DH9" s="307"/>
      <c r="DI9" s="308"/>
      <c r="DJ9" s="148"/>
      <c r="DL9" s="163"/>
    </row>
    <row r="10" spans="1:116" ht="15.75" customHeight="1" thickBot="1">
      <c r="A10" s="147"/>
      <c r="B10" s="166"/>
      <c r="C10" s="178"/>
      <c r="D10" s="178"/>
      <c r="E10" s="178"/>
      <c r="F10" s="178"/>
      <c r="G10" s="178"/>
      <c r="H10" s="163"/>
      <c r="I10" s="309"/>
      <c r="J10" s="167"/>
      <c r="K10" s="167"/>
      <c r="L10" s="167"/>
      <c r="M10" s="167"/>
      <c r="N10" s="167"/>
      <c r="O10" s="167"/>
      <c r="Q10" s="163"/>
      <c r="U10" s="177" t="s">
        <v>84</v>
      </c>
      <c r="V10" s="178"/>
      <c r="W10" s="178"/>
      <c r="X10" s="178"/>
      <c r="Y10" s="178"/>
      <c r="Z10" s="178"/>
      <c r="AA10" s="178"/>
      <c r="AB10" s="178"/>
      <c r="AC10" s="163"/>
      <c r="AE10" s="359">
        <f>IF(DF10=0,"",DF10)</f>
      </c>
      <c r="AF10" s="359"/>
      <c r="AG10" s="359"/>
      <c r="AH10" s="359"/>
      <c r="AI10" s="148" t="s">
        <v>81</v>
      </c>
      <c r="AK10" s="163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CB10" s="147"/>
      <c r="CC10" s="166"/>
      <c r="CD10" s="178"/>
      <c r="CE10" s="178"/>
      <c r="CF10" s="178"/>
      <c r="CG10" s="178"/>
      <c r="CH10" s="178"/>
      <c r="CI10" s="163"/>
      <c r="CJ10" s="309"/>
      <c r="CK10" s="167"/>
      <c r="CL10" s="167"/>
      <c r="CM10" s="167"/>
      <c r="CN10" s="167"/>
      <c r="CO10" s="167"/>
      <c r="CP10" s="167"/>
      <c r="CR10" s="163"/>
      <c r="CV10" s="177" t="s">
        <v>84</v>
      </c>
      <c r="CW10" s="178"/>
      <c r="CX10" s="178"/>
      <c r="CY10" s="178"/>
      <c r="CZ10" s="178"/>
      <c r="DA10" s="178"/>
      <c r="DB10" s="178"/>
      <c r="DC10" s="178"/>
      <c r="DD10" s="163"/>
      <c r="DF10" s="359">
        <f>CL8+CL13-DF6-DG13</f>
        <v>0</v>
      </c>
      <c r="DG10" s="359"/>
      <c r="DH10" s="359"/>
      <c r="DI10" s="359"/>
      <c r="DJ10" s="148" t="s">
        <v>81</v>
      </c>
      <c r="DL10" s="163"/>
    </row>
    <row r="11" spans="1:116" ht="15.75" customHeight="1" thickBot="1">
      <c r="A11" s="147"/>
      <c r="B11" s="160"/>
      <c r="C11" s="161"/>
      <c r="D11" s="161"/>
      <c r="E11" s="161"/>
      <c r="F11" s="161"/>
      <c r="G11" s="161"/>
      <c r="H11" s="198"/>
      <c r="I11" s="179"/>
      <c r="J11" s="157"/>
      <c r="K11" s="157"/>
      <c r="L11" s="157"/>
      <c r="M11" s="157"/>
      <c r="N11" s="157"/>
      <c r="O11" s="157"/>
      <c r="P11" s="162"/>
      <c r="Q11" s="163"/>
      <c r="U11" s="166"/>
      <c r="V11" s="178"/>
      <c r="W11" s="178"/>
      <c r="X11" s="178"/>
      <c r="Y11" s="178"/>
      <c r="Z11" s="178"/>
      <c r="AA11" s="178"/>
      <c r="AB11" s="178"/>
      <c r="AC11" s="305"/>
      <c r="AD11" s="288"/>
      <c r="AE11" s="181"/>
      <c r="AF11" s="181"/>
      <c r="AG11" s="181"/>
      <c r="AK11" s="163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CB11" s="147"/>
      <c r="CC11" s="160"/>
      <c r="CD11" s="161"/>
      <c r="CE11" s="161"/>
      <c r="CF11" s="161"/>
      <c r="CG11" s="161"/>
      <c r="CH11" s="161"/>
      <c r="CI11" s="198"/>
      <c r="CJ11" s="179"/>
      <c r="CK11" s="157"/>
      <c r="CL11" s="157"/>
      <c r="CM11" s="157"/>
      <c r="CN11" s="157"/>
      <c r="CO11" s="157"/>
      <c r="CP11" s="157"/>
      <c r="CQ11" s="162"/>
      <c r="CR11" s="163"/>
      <c r="CV11" s="166"/>
      <c r="CW11" s="178"/>
      <c r="CX11" s="178"/>
      <c r="CY11" s="178"/>
      <c r="CZ11" s="178"/>
      <c r="DA11" s="178"/>
      <c r="DB11" s="178"/>
      <c r="DC11" s="178"/>
      <c r="DD11" s="305"/>
      <c r="DE11" s="288"/>
      <c r="DF11" s="181"/>
      <c r="DG11" s="181"/>
      <c r="DH11" s="181"/>
      <c r="DL11" s="163"/>
    </row>
    <row r="12" spans="1:116" ht="15.75" customHeight="1">
      <c r="A12" s="147"/>
      <c r="B12" s="180" t="s">
        <v>85</v>
      </c>
      <c r="C12" s="311"/>
      <c r="D12" s="311"/>
      <c r="E12" s="311"/>
      <c r="F12" s="311"/>
      <c r="G12" s="178"/>
      <c r="H12" s="163"/>
      <c r="I12" s="309"/>
      <c r="J12" s="167"/>
      <c r="K12" s="149"/>
      <c r="L12" s="149"/>
      <c r="M12" s="149"/>
      <c r="N12" s="149"/>
      <c r="O12" s="149"/>
      <c r="Q12" s="163"/>
      <c r="R12" s="181"/>
      <c r="S12" s="181"/>
      <c r="U12" s="160"/>
      <c r="V12" s="161"/>
      <c r="W12" s="161"/>
      <c r="X12" s="182"/>
      <c r="Y12" s="161"/>
      <c r="Z12" s="161"/>
      <c r="AA12" s="161"/>
      <c r="AB12" s="161"/>
      <c r="AC12" s="312" t="s">
        <v>177</v>
      </c>
      <c r="AD12" s="173"/>
      <c r="AE12" s="162"/>
      <c r="AF12" s="162"/>
      <c r="AG12" s="162"/>
      <c r="AH12" s="162"/>
      <c r="AI12" s="162"/>
      <c r="AJ12" s="162"/>
      <c r="AK12" s="163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CB12" s="147"/>
      <c r="CC12" s="180" t="s">
        <v>85</v>
      </c>
      <c r="CD12" s="311"/>
      <c r="CE12" s="311"/>
      <c r="CF12" s="311"/>
      <c r="CG12" s="311"/>
      <c r="CH12" s="178"/>
      <c r="CI12" s="163"/>
      <c r="CJ12" s="309"/>
      <c r="CK12" s="167"/>
      <c r="CL12" s="149"/>
      <c r="CM12" s="149"/>
      <c r="CN12" s="149"/>
      <c r="CO12" s="149"/>
      <c r="CP12" s="149"/>
      <c r="CR12" s="163"/>
      <c r="CS12" s="181"/>
      <c r="CT12" s="181"/>
      <c r="CV12" s="160"/>
      <c r="CW12" s="161"/>
      <c r="CX12" s="161"/>
      <c r="CY12" s="182"/>
      <c r="CZ12" s="161"/>
      <c r="DA12" s="161"/>
      <c r="DB12" s="161"/>
      <c r="DC12" s="161"/>
      <c r="DD12" s="312" t="s">
        <v>177</v>
      </c>
      <c r="DE12" s="173"/>
      <c r="DF12" s="162"/>
      <c r="DG12" s="162"/>
      <c r="DH12" s="162"/>
      <c r="DI12" s="162"/>
      <c r="DJ12" s="162"/>
      <c r="DK12" s="162"/>
      <c r="DL12" s="163"/>
    </row>
    <row r="13" spans="1:116" ht="15.75" customHeight="1">
      <c r="A13" s="147"/>
      <c r="B13" s="183"/>
      <c r="C13" s="311"/>
      <c r="D13" s="311"/>
      <c r="E13" s="311"/>
      <c r="F13" s="352" t="s">
        <v>178</v>
      </c>
      <c r="G13" s="178"/>
      <c r="H13" s="313"/>
      <c r="I13" s="284"/>
      <c r="J13" s="289"/>
      <c r="K13" s="297">
        <f>IF(CL13=0,"",CL13)</f>
      </c>
      <c r="L13" s="308"/>
      <c r="M13" s="308"/>
      <c r="N13" s="308"/>
      <c r="O13" s="302" t="s">
        <v>81</v>
      </c>
      <c r="P13" s="314"/>
      <c r="Q13" s="315"/>
      <c r="T13" s="184"/>
      <c r="U13" s="166"/>
      <c r="V13" s="316" t="s">
        <v>86</v>
      </c>
      <c r="W13" s="178"/>
      <c r="X13" s="185" t="s">
        <v>87</v>
      </c>
      <c r="Y13" s="178"/>
      <c r="Z13" s="178"/>
      <c r="AA13" s="178"/>
      <c r="AB13" s="178"/>
      <c r="AC13" s="163"/>
      <c r="AD13" s="181"/>
      <c r="AF13" s="354">
        <f>IF(DG13=0,"",DG13)</f>
      </c>
      <c r="AG13" s="354">
        <f>IF(ISBLANK(ROUNDDOWN((L8+L13-AF6)*0.1,-1)),ROUNDDOWN((L8+L13-AF6)*0.1,-1),"")</f>
      </c>
      <c r="AH13" s="354">
        <f>IF(ISBLANK(ROUNDDOWN((M8+M13-AG6)*0.1,-1)),ROUNDDOWN((M8+M13-AG6)*0.1,-1),"")</f>
      </c>
      <c r="AI13" s="148" t="s">
        <v>81</v>
      </c>
      <c r="AK13" s="163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CB13" s="147"/>
      <c r="CC13" s="183"/>
      <c r="CD13" s="311"/>
      <c r="CE13" s="311"/>
      <c r="CF13" s="311"/>
      <c r="CG13" s="352" t="s">
        <v>178</v>
      </c>
      <c r="CH13" s="178"/>
      <c r="CI13" s="313"/>
      <c r="CJ13" s="284"/>
      <c r="CK13" s="289"/>
      <c r="CL13" s="297">
        <f>IF('計算表   '!AE7="",0,'計算表   '!AE7)</f>
        <v>0</v>
      </c>
      <c r="CM13" s="308"/>
      <c r="CN13" s="308"/>
      <c r="CO13" s="308"/>
      <c r="CP13" s="302" t="s">
        <v>81</v>
      </c>
      <c r="CQ13" s="314"/>
      <c r="CR13" s="315"/>
      <c r="CU13" s="184"/>
      <c r="CV13" s="166"/>
      <c r="CW13" s="316" t="s">
        <v>86</v>
      </c>
      <c r="CX13" s="178"/>
      <c r="CY13" s="185" t="s">
        <v>87</v>
      </c>
      <c r="CZ13" s="178"/>
      <c r="DA13" s="178"/>
      <c r="DB13" s="178"/>
      <c r="DC13" s="178"/>
      <c r="DD13" s="163"/>
      <c r="DE13" s="181"/>
      <c r="DG13" s="354">
        <f>IF(ISBLANK(ROUNDDOWN((CL8+CL13-DF6)*0.1,-1)),"",ROUNDDOWN((CL8+CL13-DF6)*0.1,-1))</f>
        <v>0</v>
      </c>
      <c r="DH13" s="354">
        <f>IF(ISBLANK(ROUNDDOWN((CM8+CM13-DG6)*0.1,-1)),ROUNDDOWN((CM8+CM13-DG6)*0.1,-1),"")</f>
      </c>
      <c r="DI13" s="354">
        <f>IF(ISBLANK(ROUNDDOWN((CN8+CN13-DH6)*0.1,-1)),ROUNDDOWN((CN8+CN13-DH6)*0.1,-1),"")</f>
      </c>
      <c r="DJ13" s="148" t="s">
        <v>81</v>
      </c>
      <c r="DL13" s="163"/>
    </row>
    <row r="14" spans="1:116" ht="15.75" customHeight="1" thickBot="1">
      <c r="A14" s="147"/>
      <c r="B14" s="166"/>
      <c r="C14" s="290"/>
      <c r="D14" s="290"/>
      <c r="E14" s="290"/>
      <c r="F14" s="353"/>
      <c r="G14" s="290"/>
      <c r="H14" s="159"/>
      <c r="I14" s="295"/>
      <c r="J14" s="286"/>
      <c r="K14" s="286"/>
      <c r="L14" s="286"/>
      <c r="M14" s="286"/>
      <c r="N14" s="286"/>
      <c r="O14" s="286"/>
      <c r="P14" s="287"/>
      <c r="Q14" s="159"/>
      <c r="U14" s="166"/>
      <c r="V14" s="316" t="s">
        <v>88</v>
      </c>
      <c r="W14" s="178"/>
      <c r="X14" s="186"/>
      <c r="Y14" s="178"/>
      <c r="Z14" s="178"/>
      <c r="AA14" s="178"/>
      <c r="AB14" s="178"/>
      <c r="AC14" s="318"/>
      <c r="AD14" s="181"/>
      <c r="AK14" s="163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CB14" s="147"/>
      <c r="CC14" s="166"/>
      <c r="CD14" s="290"/>
      <c r="CE14" s="290"/>
      <c r="CF14" s="290"/>
      <c r="CG14" s="353"/>
      <c r="CH14" s="290"/>
      <c r="CI14" s="159"/>
      <c r="CJ14" s="295"/>
      <c r="CK14" s="286"/>
      <c r="CL14" s="286"/>
      <c r="CM14" s="286"/>
      <c r="CN14" s="286"/>
      <c r="CO14" s="286"/>
      <c r="CP14" s="286"/>
      <c r="CQ14" s="287"/>
      <c r="CR14" s="159"/>
      <c r="CV14" s="166"/>
      <c r="CW14" s="316" t="s">
        <v>88</v>
      </c>
      <c r="CX14" s="178"/>
      <c r="CY14" s="186"/>
      <c r="CZ14" s="178"/>
      <c r="DA14" s="178"/>
      <c r="DB14" s="178"/>
      <c r="DC14" s="178"/>
      <c r="DD14" s="318"/>
      <c r="DE14" s="181"/>
      <c r="DL14" s="163"/>
    </row>
    <row r="15" spans="1:116" ht="15.75" customHeight="1">
      <c r="A15" s="147"/>
      <c r="B15" s="160"/>
      <c r="C15" s="161"/>
      <c r="D15" s="161"/>
      <c r="E15" s="161"/>
      <c r="F15" s="161"/>
      <c r="G15" s="161"/>
      <c r="H15" s="198"/>
      <c r="I15" s="179"/>
      <c r="J15" s="157"/>
      <c r="K15" s="157"/>
      <c r="L15" s="157"/>
      <c r="M15" s="157"/>
      <c r="N15" s="157"/>
      <c r="O15" s="157"/>
      <c r="P15" s="162"/>
      <c r="Q15" s="163"/>
      <c r="U15" s="166"/>
      <c r="V15" s="316" t="s">
        <v>89</v>
      </c>
      <c r="W15" s="178"/>
      <c r="X15" s="187"/>
      <c r="Y15" s="188"/>
      <c r="Z15" s="188"/>
      <c r="AA15" s="188"/>
      <c r="AB15" s="188"/>
      <c r="AC15" s="319"/>
      <c r="AD15" s="189"/>
      <c r="AE15" s="190"/>
      <c r="AF15" s="191"/>
      <c r="AG15" s="192"/>
      <c r="AH15" s="192"/>
      <c r="AI15" s="320"/>
      <c r="AJ15" s="190"/>
      <c r="AK15" s="163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CB15" s="147"/>
      <c r="CC15" s="160"/>
      <c r="CD15" s="161"/>
      <c r="CE15" s="161"/>
      <c r="CF15" s="161"/>
      <c r="CG15" s="161"/>
      <c r="CH15" s="161"/>
      <c r="CI15" s="198"/>
      <c r="CJ15" s="179"/>
      <c r="CK15" s="157"/>
      <c r="CL15" s="157"/>
      <c r="CM15" s="157"/>
      <c r="CN15" s="157"/>
      <c r="CO15" s="157"/>
      <c r="CP15" s="157"/>
      <c r="CQ15" s="162"/>
      <c r="CR15" s="163"/>
      <c r="CV15" s="166"/>
      <c r="CW15" s="316" t="s">
        <v>89</v>
      </c>
      <c r="CX15" s="178"/>
      <c r="CY15" s="187"/>
      <c r="CZ15" s="188"/>
      <c r="DA15" s="188"/>
      <c r="DB15" s="188"/>
      <c r="DC15" s="188"/>
      <c r="DD15" s="319"/>
      <c r="DE15" s="189"/>
      <c r="DF15" s="190"/>
      <c r="DG15" s="191"/>
      <c r="DH15" s="192"/>
      <c r="DI15" s="192"/>
      <c r="DJ15" s="320"/>
      <c r="DK15" s="190"/>
      <c r="DL15" s="163"/>
    </row>
    <row r="16" spans="2:116" ht="15.75" customHeight="1">
      <c r="B16" s="193" t="s">
        <v>90</v>
      </c>
      <c r="C16" s="176"/>
      <c r="D16" s="176"/>
      <c r="E16" s="176"/>
      <c r="F16" s="176"/>
      <c r="G16" s="176"/>
      <c r="H16" s="321"/>
      <c r="I16" s="284"/>
      <c r="J16" s="289"/>
      <c r="L16" s="167"/>
      <c r="M16" s="167"/>
      <c r="N16" s="322"/>
      <c r="O16" s="167"/>
      <c r="Q16" s="163"/>
      <c r="U16" s="174"/>
      <c r="V16" s="323" t="s">
        <v>91</v>
      </c>
      <c r="W16" s="178"/>
      <c r="X16" s="194" t="s">
        <v>92</v>
      </c>
      <c r="Y16" s="178"/>
      <c r="Z16" s="178"/>
      <c r="AA16" s="178"/>
      <c r="AB16" s="178"/>
      <c r="AC16" s="324"/>
      <c r="AD16" s="288"/>
      <c r="AE16" s="289"/>
      <c r="AF16" s="325"/>
      <c r="AG16" s="325"/>
      <c r="AI16" s="165"/>
      <c r="AK16" s="163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CC16" s="193" t="s">
        <v>90</v>
      </c>
      <c r="CD16" s="176"/>
      <c r="CE16" s="176"/>
      <c r="CF16" s="176"/>
      <c r="CG16" s="176"/>
      <c r="CH16" s="176"/>
      <c r="CI16" s="321"/>
      <c r="CJ16" s="284"/>
      <c r="CK16" s="289"/>
      <c r="CM16" s="167"/>
      <c r="CN16" s="167"/>
      <c r="CO16" s="322"/>
      <c r="CP16" s="167"/>
      <c r="CR16" s="163"/>
      <c r="CV16" s="174"/>
      <c r="CW16" s="323" t="s">
        <v>91</v>
      </c>
      <c r="CX16" s="178"/>
      <c r="CY16" s="194" t="s">
        <v>92</v>
      </c>
      <c r="CZ16" s="178"/>
      <c r="DA16" s="178"/>
      <c r="DB16" s="178"/>
      <c r="DC16" s="178"/>
      <c r="DD16" s="324"/>
      <c r="DE16" s="288"/>
      <c r="DF16" s="289"/>
      <c r="DG16" s="325"/>
      <c r="DH16" s="325"/>
      <c r="DJ16" s="165"/>
      <c r="DL16" s="163"/>
    </row>
    <row r="17" spans="2:116" ht="15.75" customHeight="1">
      <c r="B17" s="193"/>
      <c r="C17" s="326"/>
      <c r="D17" s="326"/>
      <c r="E17" s="326"/>
      <c r="F17" s="280" t="s">
        <v>93</v>
      </c>
      <c r="G17" s="326"/>
      <c r="H17" s="321"/>
      <c r="I17" s="284"/>
      <c r="J17" s="289"/>
      <c r="K17" s="360"/>
      <c r="L17" s="360"/>
      <c r="M17" s="360"/>
      <c r="N17" s="360"/>
      <c r="O17" s="302" t="s">
        <v>81</v>
      </c>
      <c r="Q17" s="163"/>
      <c r="U17" s="166"/>
      <c r="V17" s="316" t="s">
        <v>94</v>
      </c>
      <c r="W17" s="178"/>
      <c r="X17" s="194"/>
      <c r="Y17" s="178"/>
      <c r="Z17" s="178"/>
      <c r="AA17" s="280" t="s">
        <v>95</v>
      </c>
      <c r="AB17" s="178"/>
      <c r="AC17" s="163"/>
      <c r="AD17" s="181"/>
      <c r="AE17" s="360"/>
      <c r="AF17" s="360"/>
      <c r="AG17" s="360"/>
      <c r="AH17" s="360"/>
      <c r="AI17" s="302" t="s">
        <v>81</v>
      </c>
      <c r="AK17" s="163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CC17" s="193"/>
      <c r="CD17" s="326"/>
      <c r="CE17" s="326"/>
      <c r="CF17" s="326"/>
      <c r="CG17" s="280" t="s">
        <v>93</v>
      </c>
      <c r="CH17" s="326"/>
      <c r="CI17" s="321"/>
      <c r="CJ17" s="284"/>
      <c r="CK17" s="289"/>
      <c r="CL17" s="360"/>
      <c r="CM17" s="360"/>
      <c r="CN17" s="360"/>
      <c r="CO17" s="360"/>
      <c r="CP17" s="302" t="s">
        <v>81</v>
      </c>
      <c r="CR17" s="163"/>
      <c r="CV17" s="166"/>
      <c r="CW17" s="316" t="s">
        <v>94</v>
      </c>
      <c r="CX17" s="178"/>
      <c r="CY17" s="194"/>
      <c r="CZ17" s="178"/>
      <c r="DA17" s="178"/>
      <c r="DB17" s="280" t="s">
        <v>95</v>
      </c>
      <c r="DC17" s="178"/>
      <c r="DD17" s="163"/>
      <c r="DE17" s="181"/>
      <c r="DF17" s="360"/>
      <c r="DG17" s="360"/>
      <c r="DH17" s="360"/>
      <c r="DI17" s="360"/>
      <c r="DJ17" s="302" t="s">
        <v>81</v>
      </c>
      <c r="DL17" s="163"/>
    </row>
    <row r="18" spans="2:116" ht="15.75" customHeight="1" thickBot="1">
      <c r="B18" s="193"/>
      <c r="C18" s="326"/>
      <c r="D18" s="326"/>
      <c r="E18" s="326"/>
      <c r="F18" s="326"/>
      <c r="G18" s="326"/>
      <c r="H18" s="163"/>
      <c r="I18" s="309"/>
      <c r="J18" s="167"/>
      <c r="K18" s="167"/>
      <c r="L18" s="167"/>
      <c r="M18" s="167"/>
      <c r="N18" s="167"/>
      <c r="O18" s="302"/>
      <c r="Q18" s="163"/>
      <c r="U18" s="166"/>
      <c r="V18" s="178"/>
      <c r="W18" s="178"/>
      <c r="X18" s="186"/>
      <c r="Y18" s="178"/>
      <c r="Z18" s="178"/>
      <c r="AA18" s="178"/>
      <c r="AB18" s="178"/>
      <c r="AC18" s="163"/>
      <c r="AD18" s="181"/>
      <c r="AK18" s="163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CC18" s="193"/>
      <c r="CD18" s="326"/>
      <c r="CE18" s="326"/>
      <c r="CF18" s="326"/>
      <c r="CG18" s="326"/>
      <c r="CH18" s="326"/>
      <c r="CI18" s="163"/>
      <c r="CJ18" s="309"/>
      <c r="CK18" s="167"/>
      <c r="CL18" s="167"/>
      <c r="CM18" s="167"/>
      <c r="CN18" s="167"/>
      <c r="CO18" s="167"/>
      <c r="CP18" s="302"/>
      <c r="CR18" s="163"/>
      <c r="CV18" s="166"/>
      <c r="CW18" s="178"/>
      <c r="CX18" s="178"/>
      <c r="CY18" s="186"/>
      <c r="CZ18" s="178"/>
      <c r="DA18" s="178"/>
      <c r="DB18" s="178"/>
      <c r="DC18" s="178"/>
      <c r="DD18" s="163"/>
      <c r="DE18" s="181"/>
      <c r="DL18" s="163"/>
    </row>
    <row r="19" spans="2:115" ht="9.75" customHeight="1">
      <c r="B19" s="162"/>
      <c r="C19" s="162"/>
      <c r="D19" s="162"/>
      <c r="E19" s="162"/>
      <c r="F19" s="162"/>
      <c r="G19" s="162"/>
      <c r="H19" s="162"/>
      <c r="I19" s="179"/>
      <c r="J19" s="157"/>
      <c r="K19" s="195"/>
      <c r="L19" s="329"/>
      <c r="M19" s="329"/>
      <c r="N19" s="329"/>
      <c r="O19" s="157"/>
      <c r="P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CC19" s="162"/>
      <c r="CD19" s="162"/>
      <c r="CE19" s="162"/>
      <c r="CF19" s="162"/>
      <c r="CG19" s="162"/>
      <c r="CH19" s="162"/>
      <c r="CI19" s="162"/>
      <c r="CJ19" s="179"/>
      <c r="CK19" s="157"/>
      <c r="CL19" s="195"/>
      <c r="CM19" s="329"/>
      <c r="CN19" s="329"/>
      <c r="CO19" s="329"/>
      <c r="CP19" s="157"/>
      <c r="CQ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</row>
    <row r="20" spans="9:115" ht="15.75" customHeight="1">
      <c r="I20" s="309"/>
      <c r="J20" s="167"/>
      <c r="K20" s="167"/>
      <c r="L20" s="167"/>
      <c r="M20" s="167"/>
      <c r="N20" s="167"/>
      <c r="O20" s="167"/>
      <c r="U20" s="144" t="s">
        <v>96</v>
      </c>
      <c r="AE20" s="330">
        <f>IF(DF20=0,"",DF20)</f>
      </c>
      <c r="AF20" s="168"/>
      <c r="AG20" s="298"/>
      <c r="AH20" s="167" t="s">
        <v>97</v>
      </c>
      <c r="AI20" s="167"/>
      <c r="AJ20" s="167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CJ20" s="309"/>
      <c r="CK20" s="167"/>
      <c r="CL20" s="167"/>
      <c r="CM20" s="167"/>
      <c r="CN20" s="167"/>
      <c r="CO20" s="167"/>
      <c r="CP20" s="167"/>
      <c r="CV20" s="144" t="s">
        <v>96</v>
      </c>
      <c r="DF20" s="330">
        <f>DF10+DG13</f>
        <v>0</v>
      </c>
      <c r="DG20" s="168"/>
      <c r="DH20" s="298"/>
      <c r="DI20" s="167" t="s">
        <v>97</v>
      </c>
      <c r="DJ20" s="167"/>
      <c r="DK20" s="167"/>
    </row>
    <row r="21" spans="2:115" ht="7.5" customHeight="1">
      <c r="B21" s="147"/>
      <c r="AE21" s="289"/>
      <c r="AF21" s="149"/>
      <c r="AG21" s="167"/>
      <c r="AH21" s="167"/>
      <c r="AI21" s="167"/>
      <c r="AJ21" s="167"/>
      <c r="CC21" s="147"/>
      <c r="DF21" s="289"/>
      <c r="DG21" s="149"/>
      <c r="DH21" s="167"/>
      <c r="DI21" s="167"/>
      <c r="DJ21" s="167"/>
      <c r="DK21" s="167"/>
    </row>
    <row r="22" ht="15" customHeight="1">
      <c r="A22" s="147" t="s">
        <v>141</v>
      </c>
    </row>
    <row r="23" ht="9.75" customHeight="1" thickBot="1"/>
    <row r="24" spans="2:36" ht="21.75" customHeight="1" thickBot="1">
      <c r="B24" s="196"/>
      <c r="C24" s="197"/>
      <c r="D24" s="197"/>
      <c r="E24" s="197"/>
      <c r="F24" s="197"/>
      <c r="G24" s="197"/>
      <c r="H24" s="197"/>
      <c r="I24" s="197" t="s">
        <v>99</v>
      </c>
      <c r="J24" s="197"/>
      <c r="K24" s="197"/>
      <c r="L24" s="197"/>
      <c r="M24" s="197"/>
      <c r="N24" s="197"/>
      <c r="O24" s="197"/>
      <c r="P24" s="197"/>
      <c r="Q24" s="197" t="s">
        <v>100</v>
      </c>
      <c r="R24" s="197"/>
      <c r="S24" s="197"/>
      <c r="T24" s="197"/>
      <c r="U24" s="197"/>
      <c r="V24" s="197"/>
      <c r="W24" s="197"/>
      <c r="X24" s="197"/>
      <c r="Y24" s="197"/>
      <c r="Z24" s="196"/>
      <c r="AA24" s="197"/>
      <c r="AB24" s="197"/>
      <c r="AC24" s="197" t="s">
        <v>101</v>
      </c>
      <c r="AD24" s="197"/>
      <c r="AE24" s="197"/>
      <c r="AF24" s="197" t="s">
        <v>102</v>
      </c>
      <c r="AG24" s="197"/>
      <c r="AH24" s="197"/>
      <c r="AI24" s="197"/>
      <c r="AJ24" s="163"/>
    </row>
    <row r="25" spans="2:36" ht="13.5" customHeight="1"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200" t="s">
        <v>103</v>
      </c>
      <c r="N25" s="201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202"/>
      <c r="AA25" s="199"/>
      <c r="AB25" s="199"/>
      <c r="AC25" s="201" t="s">
        <v>104</v>
      </c>
      <c r="AD25" s="199"/>
      <c r="AE25" s="203"/>
      <c r="AF25" s="199"/>
      <c r="AG25" s="199"/>
      <c r="AH25" s="201" t="s">
        <v>104</v>
      </c>
      <c r="AI25" s="199"/>
      <c r="AJ25" s="163"/>
    </row>
    <row r="26" spans="2:71" ht="21" customHeight="1">
      <c r="B26" s="204" t="s">
        <v>142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29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30"/>
      <c r="AA26" s="355"/>
      <c r="AB26" s="355"/>
      <c r="AC26" s="355"/>
      <c r="AD26" s="356"/>
      <c r="AE26" s="229"/>
      <c r="AF26" s="355"/>
      <c r="AG26" s="355"/>
      <c r="AH26" s="355"/>
      <c r="AI26" s="356"/>
      <c r="AJ26" s="163"/>
      <c r="AX26" s="147"/>
      <c r="AY26" s="147"/>
      <c r="AZ26" s="147"/>
      <c r="BA26" s="147"/>
      <c r="BB26" s="147"/>
      <c r="BC26" s="147"/>
      <c r="BD26" s="147"/>
      <c r="BE26" s="147"/>
      <c r="BF26" s="147"/>
      <c r="BS26" s="165"/>
    </row>
    <row r="27" spans="2:71" ht="21" customHeight="1">
      <c r="B27" s="206" t="s">
        <v>143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31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32"/>
      <c r="AA27" s="355"/>
      <c r="AB27" s="355"/>
      <c r="AC27" s="355"/>
      <c r="AD27" s="356"/>
      <c r="AE27" s="231"/>
      <c r="AF27" s="355"/>
      <c r="AG27" s="355"/>
      <c r="AH27" s="355"/>
      <c r="AI27" s="356"/>
      <c r="AJ27" s="163"/>
      <c r="AW27" s="184" t="s">
        <v>106</v>
      </c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S27" s="165"/>
    </row>
    <row r="28" spans="2:71" ht="21" customHeight="1">
      <c r="B28" s="206" t="s">
        <v>144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31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32"/>
      <c r="AA28" s="355"/>
      <c r="AB28" s="355"/>
      <c r="AC28" s="355"/>
      <c r="AD28" s="356"/>
      <c r="AE28" s="231"/>
      <c r="AF28" s="355"/>
      <c r="AG28" s="355"/>
      <c r="AH28" s="355"/>
      <c r="AI28" s="356"/>
      <c r="AJ28" s="163"/>
      <c r="BS28" s="165"/>
    </row>
    <row r="29" spans="2:71" ht="21" customHeight="1">
      <c r="B29" s="206" t="s">
        <v>145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31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32"/>
      <c r="AA29" s="355"/>
      <c r="AB29" s="355"/>
      <c r="AC29" s="355"/>
      <c r="AD29" s="356"/>
      <c r="AE29" s="231"/>
      <c r="AF29" s="355"/>
      <c r="AG29" s="355"/>
      <c r="AH29" s="355"/>
      <c r="AI29" s="356"/>
      <c r="AJ29" s="163"/>
      <c r="AQ29" s="165" t="s">
        <v>109</v>
      </c>
      <c r="AR29" s="165"/>
      <c r="AS29" s="165"/>
      <c r="AT29" s="165"/>
      <c r="AU29" s="165"/>
      <c r="AV29" s="165"/>
      <c r="AW29" s="165"/>
      <c r="AX29" s="165" t="s">
        <v>110</v>
      </c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S29" s="165"/>
    </row>
    <row r="30" spans="2:71" ht="21" customHeight="1">
      <c r="B30" s="206" t="s">
        <v>172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31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32"/>
      <c r="AA30" s="355"/>
      <c r="AB30" s="355"/>
      <c r="AC30" s="355"/>
      <c r="AD30" s="356"/>
      <c r="AE30" s="231"/>
      <c r="AF30" s="355"/>
      <c r="AG30" s="355"/>
      <c r="AH30" s="355"/>
      <c r="AI30" s="356"/>
      <c r="AJ30" s="163"/>
      <c r="AQ30" s="165" t="s">
        <v>112</v>
      </c>
      <c r="AR30" s="165"/>
      <c r="AS30" s="165"/>
      <c r="AT30" s="165"/>
      <c r="AU30" s="165"/>
      <c r="AV30" s="165"/>
      <c r="AW30" s="165"/>
      <c r="AX30" s="165" t="s">
        <v>113</v>
      </c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S30" s="165"/>
    </row>
    <row r="31" spans="2:71" ht="21" customHeight="1">
      <c r="B31" s="206" t="s">
        <v>146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31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32"/>
      <c r="AA31" s="355"/>
      <c r="AB31" s="355"/>
      <c r="AC31" s="355"/>
      <c r="AD31" s="356"/>
      <c r="AE31" s="231"/>
      <c r="AF31" s="355"/>
      <c r="AG31" s="355"/>
      <c r="AH31" s="355"/>
      <c r="AI31" s="356"/>
      <c r="AJ31" s="163"/>
      <c r="AQ31" s="165" t="s">
        <v>115</v>
      </c>
      <c r="AR31" s="165"/>
      <c r="AS31" s="165"/>
      <c r="AT31" s="165"/>
      <c r="AU31" s="165"/>
      <c r="AV31" s="165"/>
      <c r="AW31" s="165"/>
      <c r="AX31" s="165" t="s">
        <v>116</v>
      </c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S31" s="165"/>
    </row>
    <row r="32" spans="2:71" ht="21" customHeight="1">
      <c r="B32" s="206" t="s">
        <v>46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31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32"/>
      <c r="AA32" s="355"/>
      <c r="AB32" s="355"/>
      <c r="AC32" s="355"/>
      <c r="AD32" s="356"/>
      <c r="AE32" s="231"/>
      <c r="AF32" s="355"/>
      <c r="AG32" s="355"/>
      <c r="AH32" s="355"/>
      <c r="AI32" s="356"/>
      <c r="AJ32" s="163"/>
      <c r="AQ32" s="165" t="s">
        <v>117</v>
      </c>
      <c r="AR32" s="165"/>
      <c r="AS32" s="165"/>
      <c r="AT32" s="165"/>
      <c r="AU32" s="165"/>
      <c r="AV32" s="165"/>
      <c r="AW32" s="165"/>
      <c r="AX32" s="165" t="s">
        <v>118</v>
      </c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S32" s="165"/>
    </row>
    <row r="33" spans="2:71" ht="21" customHeight="1">
      <c r="B33" s="206" t="s">
        <v>147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31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32"/>
      <c r="AA33" s="355"/>
      <c r="AB33" s="355"/>
      <c r="AC33" s="355"/>
      <c r="AD33" s="356"/>
      <c r="AE33" s="231"/>
      <c r="AF33" s="355"/>
      <c r="AG33" s="355"/>
      <c r="AH33" s="355"/>
      <c r="AI33" s="356"/>
      <c r="AJ33" s="163"/>
      <c r="AQ33" s="165"/>
      <c r="AR33" s="165"/>
      <c r="AS33" s="165"/>
      <c r="AT33" s="165"/>
      <c r="AU33" s="165"/>
      <c r="AV33" s="165"/>
      <c r="AW33" s="165"/>
      <c r="AX33" s="165" t="s">
        <v>120</v>
      </c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S33" s="165"/>
    </row>
    <row r="34" spans="2:71" ht="21" customHeight="1">
      <c r="B34" s="206" t="s">
        <v>148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31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32"/>
      <c r="AA34" s="355"/>
      <c r="AB34" s="355"/>
      <c r="AC34" s="355"/>
      <c r="AD34" s="356"/>
      <c r="AE34" s="231"/>
      <c r="AF34" s="355"/>
      <c r="AG34" s="355"/>
      <c r="AH34" s="355"/>
      <c r="AI34" s="356"/>
      <c r="AJ34" s="163"/>
      <c r="AQ34" s="165" t="s">
        <v>121</v>
      </c>
      <c r="AR34" s="165"/>
      <c r="AS34" s="165"/>
      <c r="AT34" s="165"/>
      <c r="AU34" s="165"/>
      <c r="AV34" s="165"/>
      <c r="AW34" s="165"/>
      <c r="AX34" s="165" t="s">
        <v>122</v>
      </c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S34" s="165"/>
    </row>
    <row r="35" spans="2:71" ht="21" customHeight="1">
      <c r="B35" s="206" t="s">
        <v>149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31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32"/>
      <c r="AA35" s="355"/>
      <c r="AB35" s="355"/>
      <c r="AC35" s="355"/>
      <c r="AD35" s="356"/>
      <c r="AE35" s="231"/>
      <c r="AF35" s="355"/>
      <c r="AG35" s="355"/>
      <c r="AH35" s="355"/>
      <c r="AI35" s="356"/>
      <c r="AJ35" s="163"/>
      <c r="AQ35" s="165" t="s">
        <v>123</v>
      </c>
      <c r="AR35" s="165"/>
      <c r="AS35" s="165"/>
      <c r="AT35" s="165"/>
      <c r="AU35" s="165"/>
      <c r="AV35" s="165"/>
      <c r="AW35" s="165"/>
      <c r="AX35" s="165" t="s">
        <v>124</v>
      </c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S35" s="165"/>
    </row>
    <row r="36" spans="2:71" ht="21" customHeight="1">
      <c r="B36" s="206" t="s">
        <v>150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31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32"/>
      <c r="AA36" s="355"/>
      <c r="AB36" s="355"/>
      <c r="AC36" s="355"/>
      <c r="AD36" s="356"/>
      <c r="AE36" s="231"/>
      <c r="AF36" s="355"/>
      <c r="AG36" s="355"/>
      <c r="AH36" s="355"/>
      <c r="AI36" s="356"/>
      <c r="AJ36" s="163"/>
      <c r="AQ36" s="165" t="s">
        <v>125</v>
      </c>
      <c r="AR36" s="165"/>
      <c r="AS36" s="165"/>
      <c r="AT36" s="165"/>
      <c r="AU36" s="165"/>
      <c r="AV36" s="165"/>
      <c r="AW36" s="165"/>
      <c r="AX36" s="165" t="s">
        <v>126</v>
      </c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S36" s="165"/>
    </row>
    <row r="37" spans="2:71" ht="21" customHeight="1">
      <c r="B37" s="206" t="s">
        <v>49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31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32"/>
      <c r="AA37" s="355"/>
      <c r="AB37" s="355"/>
      <c r="AC37" s="355"/>
      <c r="AD37" s="356"/>
      <c r="AE37" s="231"/>
      <c r="AF37" s="355"/>
      <c r="AG37" s="355"/>
      <c r="AH37" s="355"/>
      <c r="AI37" s="356"/>
      <c r="AJ37" s="163"/>
      <c r="AQ37" s="165"/>
      <c r="AR37" s="165"/>
      <c r="AS37" s="165"/>
      <c r="AT37" s="165"/>
      <c r="AU37" s="165"/>
      <c r="AV37" s="165"/>
      <c r="AW37" s="165"/>
      <c r="AX37" s="165" t="s">
        <v>127</v>
      </c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S37" s="165"/>
    </row>
    <row r="38" spans="2:71" ht="21" customHeight="1">
      <c r="B38" s="206" t="s">
        <v>51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31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32"/>
      <c r="AA38" s="355"/>
      <c r="AB38" s="355"/>
      <c r="AC38" s="355"/>
      <c r="AD38" s="356"/>
      <c r="AE38" s="231"/>
      <c r="AF38" s="355"/>
      <c r="AG38" s="355"/>
      <c r="AH38" s="355"/>
      <c r="AI38" s="356"/>
      <c r="AJ38" s="163"/>
      <c r="AQ38" s="165" t="s">
        <v>128</v>
      </c>
      <c r="AR38" s="165"/>
      <c r="AS38" s="165"/>
      <c r="AT38" s="165"/>
      <c r="AU38" s="165"/>
      <c r="AV38" s="165"/>
      <c r="AW38" s="165"/>
      <c r="AX38" s="165" t="s">
        <v>129</v>
      </c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S38" s="165"/>
    </row>
    <row r="39" spans="2:71" ht="21" customHeight="1">
      <c r="B39" s="206" t="s">
        <v>52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31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32"/>
      <c r="AA39" s="355"/>
      <c r="AB39" s="355"/>
      <c r="AC39" s="355"/>
      <c r="AD39" s="356"/>
      <c r="AE39" s="231"/>
      <c r="AF39" s="355"/>
      <c r="AG39" s="355"/>
      <c r="AH39" s="355"/>
      <c r="AI39" s="356"/>
      <c r="AJ39" s="163"/>
      <c r="AQ39" s="165" t="s">
        <v>130</v>
      </c>
      <c r="AR39" s="165"/>
      <c r="AS39" s="165"/>
      <c r="AT39" s="165"/>
      <c r="AU39" s="165"/>
      <c r="AV39" s="165"/>
      <c r="AW39" s="165"/>
      <c r="AX39" s="165" t="s">
        <v>131</v>
      </c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S39" s="165"/>
    </row>
    <row r="40" spans="2:69" ht="21" customHeight="1">
      <c r="B40" s="206" t="s">
        <v>151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31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32"/>
      <c r="AA40" s="355"/>
      <c r="AB40" s="355"/>
      <c r="AC40" s="355"/>
      <c r="AD40" s="356"/>
      <c r="AE40" s="231"/>
      <c r="AF40" s="355"/>
      <c r="AG40" s="355"/>
      <c r="AH40" s="355"/>
      <c r="AI40" s="356"/>
      <c r="AJ40" s="163"/>
      <c r="AQ40" s="165"/>
      <c r="AR40" s="165"/>
      <c r="AS40" s="165"/>
      <c r="AT40" s="165"/>
      <c r="AU40" s="165"/>
      <c r="AV40" s="165"/>
      <c r="AW40" s="165"/>
      <c r="AX40" s="165" t="s">
        <v>132</v>
      </c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</row>
    <row r="41" spans="2:69" ht="21" customHeight="1">
      <c r="B41" s="206" t="s">
        <v>54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31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32"/>
      <c r="AA41" s="355"/>
      <c r="AB41" s="355"/>
      <c r="AC41" s="355"/>
      <c r="AD41" s="356"/>
      <c r="AE41" s="231"/>
      <c r="AF41" s="355"/>
      <c r="AG41" s="355"/>
      <c r="AH41" s="355"/>
      <c r="AI41" s="356"/>
      <c r="AJ41" s="163"/>
      <c r="AQ41" s="165" t="s">
        <v>133</v>
      </c>
      <c r="AR41" s="165"/>
      <c r="AS41" s="165"/>
      <c r="AT41" s="165"/>
      <c r="AU41" s="165"/>
      <c r="AV41" s="165"/>
      <c r="AW41" s="165"/>
      <c r="AX41" s="165" t="s">
        <v>134</v>
      </c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</row>
    <row r="42" spans="2:69" ht="21" customHeight="1">
      <c r="B42" s="206" t="s">
        <v>55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31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32"/>
      <c r="AA42" s="355"/>
      <c r="AB42" s="355"/>
      <c r="AC42" s="355"/>
      <c r="AD42" s="356"/>
      <c r="AE42" s="231"/>
      <c r="AF42" s="355"/>
      <c r="AG42" s="355"/>
      <c r="AH42" s="355"/>
      <c r="AI42" s="356"/>
      <c r="AJ42" s="163"/>
      <c r="AQ42" s="165"/>
      <c r="AR42" s="165"/>
      <c r="AS42" s="165"/>
      <c r="AT42" s="165"/>
      <c r="AU42" s="165"/>
      <c r="AV42" s="165"/>
      <c r="AW42" s="165"/>
      <c r="AX42" s="165" t="s">
        <v>135</v>
      </c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</row>
    <row r="43" spans="2:49" ht="21" customHeight="1">
      <c r="B43" s="206" t="s">
        <v>56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31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32"/>
      <c r="AA43" s="355"/>
      <c r="AB43" s="355"/>
      <c r="AC43" s="355"/>
      <c r="AD43" s="356"/>
      <c r="AE43" s="231"/>
      <c r="AF43" s="355"/>
      <c r="AG43" s="355"/>
      <c r="AH43" s="355"/>
      <c r="AI43" s="356"/>
      <c r="AJ43" s="163"/>
      <c r="AQ43" s="149"/>
      <c r="AR43" s="149"/>
      <c r="AS43" s="149"/>
      <c r="AT43" s="149"/>
      <c r="AU43" s="149"/>
      <c r="AV43" s="149"/>
      <c r="AW43" s="149"/>
    </row>
    <row r="44" spans="2:71" ht="21" customHeight="1">
      <c r="B44" s="206" t="s">
        <v>136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31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32"/>
      <c r="AA44" s="355"/>
      <c r="AB44" s="355"/>
      <c r="AC44" s="355"/>
      <c r="AD44" s="356"/>
      <c r="AE44" s="231"/>
      <c r="AF44" s="355"/>
      <c r="AG44" s="355"/>
      <c r="AH44" s="355"/>
      <c r="AI44" s="356"/>
      <c r="AJ44" s="163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</row>
    <row r="45" spans="2:36" ht="21" customHeight="1" thickBot="1">
      <c r="B45" s="206" t="s">
        <v>137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31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32"/>
      <c r="AA45" s="355"/>
      <c r="AB45" s="355"/>
      <c r="AC45" s="355"/>
      <c r="AD45" s="356"/>
      <c r="AE45" s="231"/>
      <c r="AF45" s="355"/>
      <c r="AG45" s="355"/>
      <c r="AH45" s="355"/>
      <c r="AI45" s="356"/>
      <c r="AJ45" s="163"/>
    </row>
    <row r="46" spans="2:36" ht="25.5" customHeight="1" thickBot="1">
      <c r="B46" s="196"/>
      <c r="C46" s="197"/>
      <c r="D46" s="197"/>
      <c r="E46" s="197" t="s">
        <v>138</v>
      </c>
      <c r="F46" s="197"/>
      <c r="G46" s="197"/>
      <c r="H46" s="197"/>
      <c r="I46" s="197" t="s">
        <v>139</v>
      </c>
      <c r="J46" s="197"/>
      <c r="K46" s="197"/>
      <c r="L46" s="197"/>
      <c r="M46" s="208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10"/>
      <c r="AA46" s="211">
        <f>IF(DF10=0,"",DF10)</f>
      </c>
      <c r="AB46" s="212"/>
      <c r="AC46" s="212"/>
      <c r="AD46" s="213"/>
      <c r="AE46" s="233"/>
      <c r="AF46" s="234"/>
      <c r="AG46" s="234"/>
      <c r="AH46" s="234"/>
      <c r="AI46" s="234"/>
      <c r="AJ46" s="163"/>
    </row>
    <row r="47" spans="2:35" ht="7.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</row>
    <row r="48" ht="7.5" customHeight="1"/>
    <row r="49" ht="7.5" customHeight="1"/>
    <row r="50" ht="7.5" customHeight="1"/>
    <row r="52" ht="9" customHeight="1"/>
    <row r="53" spans="47:65" ht="18" customHeight="1">
      <c r="AU53" s="331"/>
      <c r="BM53" s="331"/>
    </row>
  </sheetData>
  <sheetProtection sheet="1"/>
  <mergeCells count="50">
    <mergeCell ref="AA45:AD45"/>
    <mergeCell ref="AF45:AI45"/>
    <mergeCell ref="AA42:AD42"/>
    <mergeCell ref="AF42:AI42"/>
    <mergeCell ref="AA43:AD43"/>
    <mergeCell ref="AF43:AI43"/>
    <mergeCell ref="AA44:AD44"/>
    <mergeCell ref="AF44:AI44"/>
    <mergeCell ref="AA39:AD39"/>
    <mergeCell ref="AF39:AI39"/>
    <mergeCell ref="AA40:AD40"/>
    <mergeCell ref="AF40:AI40"/>
    <mergeCell ref="AA41:AD41"/>
    <mergeCell ref="AF41:AI41"/>
    <mergeCell ref="AA36:AD36"/>
    <mergeCell ref="AF36:AI36"/>
    <mergeCell ref="AA37:AD37"/>
    <mergeCell ref="AF37:AI37"/>
    <mergeCell ref="AA38:AD38"/>
    <mergeCell ref="AF38:AI38"/>
    <mergeCell ref="AA33:AD33"/>
    <mergeCell ref="AF33:AI33"/>
    <mergeCell ref="AA34:AD34"/>
    <mergeCell ref="AF34:AI34"/>
    <mergeCell ref="AA35:AD35"/>
    <mergeCell ref="AF35:AI35"/>
    <mergeCell ref="AA30:AD30"/>
    <mergeCell ref="AF30:AI30"/>
    <mergeCell ref="AA31:AD31"/>
    <mergeCell ref="AF31:AI31"/>
    <mergeCell ref="AA32:AD32"/>
    <mergeCell ref="AF32:AI32"/>
    <mergeCell ref="AA27:AD27"/>
    <mergeCell ref="AF27:AI27"/>
    <mergeCell ref="AA28:AD28"/>
    <mergeCell ref="AF28:AI28"/>
    <mergeCell ref="AA29:AD29"/>
    <mergeCell ref="AF29:AI29"/>
    <mergeCell ref="K17:N17"/>
    <mergeCell ref="AE17:AH17"/>
    <mergeCell ref="CL17:CO17"/>
    <mergeCell ref="DF17:DI17"/>
    <mergeCell ref="AA26:AD26"/>
    <mergeCell ref="AF26:AI26"/>
    <mergeCell ref="AE10:AH10"/>
    <mergeCell ref="DF10:DI10"/>
    <mergeCell ref="F13:F14"/>
    <mergeCell ref="AF13:AH13"/>
    <mergeCell ref="CG13:CG14"/>
    <mergeCell ref="DG13:DI13"/>
  </mergeCells>
  <printOptions/>
  <pageMargins left="1.141732283464567" right="0.1968503937007874" top="0.3937007874015748" bottom="0.5118110236220472" header="0.35433070866141736" footer="0.35433070866141736"/>
  <pageSetup firstPageNumber="9" useFirstPageNumber="1" horizontalDpi="600" verticalDpi="600" orientation="landscape" paperSize="8" r:id="rId2"/>
  <headerFooter alignWithMargins="0">
    <oddHeader>&amp;R&amp;"ＭＳ 明朝,標準"&amp;8［定年後の家計プラン］</oddHeader>
    <oddFooter>&amp;C&amp;"ＭＳ 明朝,標準"&amp;12－ &amp;11&amp;P&amp;12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住友生命保険相互会社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住友生命保険相互会社</dc:creator>
  <cp:keywords/>
  <dc:description/>
  <cp:lastModifiedBy>shimokawa</cp:lastModifiedBy>
  <cp:lastPrinted>2019-09-03T04:35:44Z</cp:lastPrinted>
  <dcterms:created xsi:type="dcterms:W3CDTF">2003-05-07T23:51:22Z</dcterms:created>
  <dcterms:modified xsi:type="dcterms:W3CDTF">2022-08-29T07:03:42Z</dcterms:modified>
  <cp:category/>
  <cp:version/>
  <cp:contentType/>
  <cp:contentStatus/>
</cp:coreProperties>
</file>